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بهمن 98\تارنما\"/>
    </mc:Choice>
  </mc:AlternateContent>
  <bookViews>
    <workbookView xWindow="0" yWindow="0" windowWidth="23700" windowHeight="7200" tabRatio="822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definedNames>
    <definedName name="_xlnm.Print_Area" localSheetId="0">تاییدیه!$A$1:$L$43</definedName>
  </definedNames>
  <calcPr calcId="152511"/>
</workbook>
</file>

<file path=xl/calcChain.xml><?xml version="1.0" encoding="utf-8"?>
<calcChain xmlns="http://schemas.openxmlformats.org/spreadsheetml/2006/main">
  <c r="G11" i="15" l="1"/>
  <c r="E11" i="15"/>
  <c r="C10" i="15"/>
  <c r="Q9" i="12"/>
  <c r="Q43" i="12" s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8" i="12"/>
  <c r="O43" i="12"/>
  <c r="M43" i="12"/>
  <c r="K43" i="12"/>
  <c r="I43" i="12"/>
  <c r="C8" i="15" s="1"/>
  <c r="G43" i="12"/>
  <c r="E43" i="12"/>
  <c r="C43" i="12"/>
  <c r="S16" i="11"/>
  <c r="S17" i="11"/>
  <c r="S18" i="11"/>
  <c r="S19" i="11"/>
  <c r="S20" i="11"/>
  <c r="S21" i="11"/>
  <c r="S23" i="11"/>
  <c r="S24" i="11"/>
  <c r="S25" i="11"/>
  <c r="S26" i="11"/>
  <c r="Q38" i="11"/>
  <c r="O9" i="11"/>
  <c r="S9" i="11" s="1"/>
  <c r="O10" i="11"/>
  <c r="S10" i="11" s="1"/>
  <c r="O11" i="11"/>
  <c r="S11" i="11" s="1"/>
  <c r="O12" i="11"/>
  <c r="S12" i="11" s="1"/>
  <c r="O13" i="11"/>
  <c r="S13" i="11" s="1"/>
  <c r="O14" i="11"/>
  <c r="S14" i="11" s="1"/>
  <c r="O15" i="11"/>
  <c r="S15" i="11" s="1"/>
  <c r="O22" i="11"/>
  <c r="S22" i="11" s="1"/>
  <c r="O27" i="11"/>
  <c r="S27" i="11" s="1"/>
  <c r="O28" i="11"/>
  <c r="S28" i="11" s="1"/>
  <c r="O29" i="11"/>
  <c r="S29" i="11" s="1"/>
  <c r="O30" i="11"/>
  <c r="S30" i="11" s="1"/>
  <c r="O31" i="11"/>
  <c r="S31" i="11" s="1"/>
  <c r="O32" i="11"/>
  <c r="S32" i="11" s="1"/>
  <c r="O33" i="11"/>
  <c r="S33" i="11" s="1"/>
  <c r="O34" i="11"/>
  <c r="S34" i="11" s="1"/>
  <c r="O35" i="11"/>
  <c r="S35" i="11" s="1"/>
  <c r="O36" i="11"/>
  <c r="S36" i="11" s="1"/>
  <c r="O37" i="11"/>
  <c r="S37" i="11" s="1"/>
  <c r="O8" i="11"/>
  <c r="O38" i="11" s="1"/>
  <c r="M38" i="11"/>
  <c r="I38" i="11"/>
  <c r="C7" i="15" s="1"/>
  <c r="G38" i="11"/>
  <c r="E38" i="11"/>
  <c r="C38" i="11"/>
  <c r="Q57" i="10"/>
  <c r="O57" i="10"/>
  <c r="M57" i="10"/>
  <c r="I57" i="10"/>
  <c r="G57" i="10"/>
  <c r="E57" i="10"/>
  <c r="O39" i="9"/>
  <c r="M39" i="9"/>
  <c r="Q24" i="9"/>
  <c r="Q39" i="9" s="1"/>
  <c r="I39" i="9"/>
  <c r="G39" i="9"/>
  <c r="E39" i="9"/>
  <c r="C11" i="15" l="1"/>
  <c r="K38" i="11"/>
  <c r="S8" i="11"/>
  <c r="S38" i="11" s="1"/>
  <c r="S16" i="8"/>
  <c r="Q16" i="8"/>
  <c r="O16" i="8"/>
  <c r="M16" i="8"/>
  <c r="K16" i="8"/>
  <c r="I16" i="8"/>
  <c r="S15" i="7" l="1"/>
  <c r="Q15" i="7"/>
  <c r="O15" i="7"/>
  <c r="M15" i="7"/>
  <c r="K15" i="7"/>
  <c r="I15" i="7"/>
  <c r="S10" i="6"/>
  <c r="Q10" i="6"/>
  <c r="O10" i="6"/>
  <c r="M10" i="6"/>
  <c r="K10" i="6"/>
  <c r="K14" i="4"/>
  <c r="U38" i="11" l="1"/>
  <c r="AK21" i="3"/>
  <c r="AI21" i="3"/>
  <c r="AG21" i="3"/>
  <c r="AE21" i="3"/>
  <c r="AA21" i="3"/>
  <c r="W21" i="3"/>
  <c r="S21" i="3"/>
  <c r="Q21" i="3"/>
  <c r="Y29" i="1"/>
  <c r="W29" i="1"/>
  <c r="U29" i="1"/>
  <c r="O29" i="1"/>
  <c r="K29" i="1"/>
  <c r="G29" i="1"/>
  <c r="E29" i="1"/>
</calcChain>
</file>

<file path=xl/sharedStrings.xml><?xml version="1.0" encoding="utf-8"?>
<sst xmlns="http://schemas.openxmlformats.org/spreadsheetml/2006/main" count="680" uniqueCount="196">
  <si>
    <t>صندوق سرمایه‌گذاری ثابت نامی مفید</t>
  </si>
  <si>
    <t>صورت وضعیت پورتفوی</t>
  </si>
  <si>
    <t>برای ماه منتهی به 1398/11/30</t>
  </si>
  <si>
    <t>نام شرکت</t>
  </si>
  <si>
    <t>1398/10/30</t>
  </si>
  <si>
    <t>تغییرات طی دوره</t>
  </si>
  <si>
    <t>1398/11/30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</si>
  <si>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</si>
  <si>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</si>
  <si>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</si>
  <si>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</si>
  <si>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</si>
  <si>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</si>
  <si>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</si>
  <si>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</si>
  <si>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</si>
  <si>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</si>
  <si>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پتروشیمی پارس</t>
  </si>
  <si>
    <t>پتروشیمی پردیس</t>
  </si>
  <si>
    <t>پتروشیمی شازند</t>
  </si>
  <si>
    <t>پتروشیمی‌شیراز</t>
  </si>
  <si>
    <t>تامین سرمایه لوتوس پارسیان</t>
  </si>
  <si>
    <t>تامین سرمایه نوین</t>
  </si>
  <si>
    <t>سرمایه گذاری دارویی تامین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</si>
  <si>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</si>
  <si>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</si>
  <si>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</si>
  <si>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</si>
  <si>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</si>
  <si>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فولاد مبارکه اصفهان</t>
  </si>
  <si>
    <t>گروه مدیریت سرمایه گذاری امید</t>
  </si>
  <si>
    <t>گسترش نفت و گاز پارسیان</t>
  </si>
  <si>
    <t>ملی‌ صنایع‌ مس‌ ایران‌</t>
  </si>
  <si>
    <t>نفت ایرانول</t>
  </si>
  <si>
    <t>مدیریت صنعت شوینده ت.ص.بهشهر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</si>
  <si>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</si>
  <si>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</si>
  <si>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</si>
  <si>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</si>
  <si>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</si>
  <si>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</si>
  <si>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</si>
  <si>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</si>
  <si>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</si>
  <si>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دولت مرحله يك1394-981226</t>
  </si>
  <si>
    <t>بله</t>
  </si>
  <si>
    <t>1394/12/26</t>
  </si>
  <si>
    <t>1398/12/26</t>
  </si>
  <si>
    <t>اجاره دولتي آپرورش-سپهر991118</t>
  </si>
  <si>
    <t>1395/11/18</t>
  </si>
  <si>
    <t>1399/11/18</t>
  </si>
  <si>
    <t>اجاره دولتي آپرورش-ملت991118</t>
  </si>
  <si>
    <t>اسنادخزانه-م24بودجه96-990625</t>
  </si>
  <si>
    <t>1397/04/11</t>
  </si>
  <si>
    <t>1399/06/25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</si>
  <si>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</si>
  <si>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</si>
  <si>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</si>
  <si>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</si>
  <si>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</si>
  <si>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</si>
  <si>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اسنادخزانه-م9بودجه97-990513</t>
  </si>
  <si>
    <t>1397/07/24</t>
  </si>
  <si>
    <t>1399/05/13</t>
  </si>
  <si>
    <t>مرابحه پديده شيمي قرن990701</t>
  </si>
  <si>
    <t>1397/07/01</t>
  </si>
  <si>
    <t>1399/07/01</t>
  </si>
  <si>
    <t>منفعت دولت5-ش.خاص كاردان0108</t>
  </si>
  <si>
    <t>1398/08/18</t>
  </si>
  <si>
    <t>1401/08/18</t>
  </si>
  <si>
    <t>سلف نفت خام سبك داخلي 983</t>
  </si>
  <si>
    <t>1397/12/20</t>
  </si>
  <si>
    <t>1399/03/20</t>
  </si>
  <si>
    <t>سلف نفت خام سبك داخلي 993</t>
  </si>
  <si>
    <t>1398/06/12</t>
  </si>
  <si>
    <t>1399/07/12</t>
  </si>
  <si>
    <t>اسنادخزانه-م15بودجه97-990224</t>
  </si>
  <si>
    <t>1398/03/28</t>
  </si>
  <si>
    <t>1399/02/24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</si>
  <si>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</si>
  <si>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</si>
  <si>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</si>
  <si>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</si>
  <si>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</si>
  <si>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اجاره دولتی آپرورش-ملت991118</t>
  </si>
  <si>
    <t>-10.00%</t>
  </si>
  <si>
    <t/>
  </si>
  <si>
    <t>-9.46%</t>
  </si>
  <si>
    <t>مرابحه پدیده شیمی قرن990701</t>
  </si>
  <si>
    <t>-8.00%</t>
  </si>
  <si>
    <t>سلف نفت خام سبک داخلی 983</t>
  </si>
  <si>
    <t>-1.75%</t>
  </si>
  <si>
    <t>سلف نفت خام سبک داخلی 993</t>
  </si>
  <si>
    <t>-9.00%</t>
  </si>
  <si>
    <t>منفعت دولت5-ش.خاص کاردان0108</t>
  </si>
  <si>
    <t>-0.25%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</si>
  <si>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</si>
  <si>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</si>
  <si>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</si>
  <si>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</si>
  <si>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</si>
  <si>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</si>
  <si>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</si>
  <si>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</si>
  <si>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</si>
  <si>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</si>
  <si>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حساب جاری</t>
  </si>
  <si>
    <t>1396/08/07</t>
  </si>
  <si>
    <t>8298064948</t>
  </si>
  <si>
    <t>سپرده کوتاه مدت</t>
  </si>
  <si>
    <t>8323248251</t>
  </si>
  <si>
    <t>1396/11/29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</si>
  <si>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</si>
  <si>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</si>
  <si>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</si>
  <si>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</si>
  <si>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</si>
  <si>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</si>
  <si>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</si>
  <si>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</si>
  <si>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</si>
  <si>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اسنادخزانه-م19بودجه97-980827</t>
  </si>
  <si>
    <t>اسنادخزانه-م10بودجه97-980327</t>
  </si>
  <si>
    <t>اسنادخزانه-م17بودجه97-981017</t>
  </si>
  <si>
    <t>اسنادخزانه-م14بودجه97-980722</t>
  </si>
  <si>
    <t>اسنادخزانه-م8بودجه97-980723</t>
  </si>
  <si>
    <t>صكوك اجاره مخابرات-3 ماهه 16%</t>
  </si>
  <si>
    <t>1401/02/30</t>
  </si>
  <si>
    <t>اسنادخزانه-م15بودجه96-980820</t>
  </si>
  <si>
    <t>اسنادخزانه-م13بودجه96-981016</t>
  </si>
  <si>
    <t>اسنادخزانه-م9بودجه96-980411</t>
  </si>
  <si>
    <t>اسنادخزانه-م12بودجه96-981114</t>
  </si>
  <si>
    <t>اسنادخزانه-م10بودجه96-980911</t>
  </si>
  <si>
    <t>اسنادخزانه-م8بودجه96-980411</t>
  </si>
  <si>
    <t>اسنادخزانه-م14بودجه96-981016</t>
  </si>
  <si>
    <t>اسنادخزانه-م4بودجه96-980820</t>
  </si>
  <si>
    <t>اسنادخزانه-م6بودجه96-980722</t>
  </si>
  <si>
    <t>اسنادخزانه-م7بودجه97-980627</t>
  </si>
  <si>
    <t>اسنادخزانه-م6بودجه97-990423</t>
  </si>
  <si>
    <t>اسنادخزانه-م11بودجه97-980430</t>
  </si>
  <si>
    <t>1398/04/30</t>
  </si>
  <si>
    <t>اسنادخزانه-م5بودجه97-980523</t>
  </si>
  <si>
    <t>اسنادخزانه-م23بودجه96-990528</t>
  </si>
  <si>
    <t>اسنادخزانه-م22بودجه96-980523</t>
  </si>
  <si>
    <t>اسنادخزانه-م2بودجه98-990430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</si>
  <si>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</si>
  <si>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</si>
  <si>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</si>
  <si>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</si>
  <si>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</si>
  <si>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</si>
  <si>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1398/04/31</t>
  </si>
  <si>
    <t>1398/04/24</t>
  </si>
  <si>
    <t>مارگارین‌</t>
  </si>
  <si>
    <t>1398/01/27</t>
  </si>
  <si>
    <t>1398/09/28</t>
  </si>
  <si>
    <t>1398/10/25</t>
  </si>
  <si>
    <t>1398/05/30</t>
  </si>
  <si>
    <t>فولاد کاوه جنوب کیش</t>
  </si>
  <si>
    <t>سنگ آهن گهرزمین</t>
  </si>
  <si>
    <t>1398/01/31</t>
  </si>
  <si>
    <t>بهای فروش</t>
  </si>
  <si>
    <t>ارزش دفتری</t>
  </si>
  <si>
    <t>سود و زیان ناشی از تغییر قیمت</t>
  </si>
  <si>
    <t>پالایش نفت شیراز</t>
  </si>
  <si>
    <t>فروشگاههای زنجیره ای افق کوروش</t>
  </si>
  <si>
    <t>تامین سرمایه امید</t>
  </si>
  <si>
    <t>پالایش نفت اصفهان</t>
  </si>
  <si>
    <t>اجاره دولت مرحله یک1394-981226</t>
  </si>
  <si>
    <t>اجاره دولتی آپرورش-سپهر991118</t>
  </si>
  <si>
    <t>سود و زیان ناشی از فروش</t>
  </si>
  <si>
    <t>صندوق س. پروژه آرمان پرند مپنا</t>
  </si>
  <si>
    <t>ح . تامین سرمایه امید</t>
  </si>
  <si>
    <t>ح .فولاد کاوه جنوب کیش</t>
  </si>
  <si>
    <t>اسناد خزانه اسلامی971228</t>
  </si>
  <si>
    <t>صکوک اجاره مخابرات-3 ماهه 16%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</si>
  <si>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</si>
  <si>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</si>
  <si>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</si>
  <si>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</si>
  <si>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</si>
  <si>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</si>
  <si>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</si>
  <si>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</si>
  <si>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</si>
  <si>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</si>
  <si>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</si>
  <si>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</si>
  <si>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</si>
  <si>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</si>
  <si>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</si>
  <si>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</si>
  <si>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1398/11/01</t>
  </si>
  <si>
    <t>جلوگیری از نوسانات ناگهانی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</si>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</sst>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sz val="11"/>
      <name val="Calibri"/>
      <family val="2"/>
    </font>
    <font>
      <sz val="14"/>
      <name val="B Mitra"/>
      <charset val="178"/>
    </font>
    <font>
      <b/>
      <sz val="14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0" fontId="2" fillId="0" borderId="3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9" fontId="2" fillId="0" borderId="4" xfId="1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11</xdr:col>
      <xdr:colOff>508000</xdr:colOff>
      <xdr:row>42</xdr:row>
      <xdr:rowOff>127001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04250" y="1"/>
          <a:ext cx="7143749" cy="81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90" zoomScaleNormal="100" zoomScaleSheetLayoutView="90"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1"/>
  <sheetViews>
    <sheetView rightToLeft="1" workbookViewId="0">
      <selection activeCell="I18" sqref="I18"/>
    </sheetView>
  </sheetViews>
  <sheetFormatPr defaultRowHeight="21.75"/>
  <cols>
    <col min="1" max="1" width="30.85546875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4" style="1" bestFit="1" customWidth="1"/>
    <col min="18" max="18" width="24.85546875" style="1" customWidth="1"/>
    <col min="19" max="16384" width="9.140625" style="1"/>
  </cols>
  <sheetData>
    <row r="2" spans="1:17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2.5">
      <c r="A3" s="25" t="s">
        <v>112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2.5">
      <c r="A6" s="22" t="s">
        <v>3</v>
      </c>
      <c r="C6" s="23" t="s">
        <v>114</v>
      </c>
      <c r="D6" s="23" t="s">
        <v>114</v>
      </c>
      <c r="E6" s="23" t="s">
        <v>114</v>
      </c>
      <c r="F6" s="23" t="s">
        <v>114</v>
      </c>
      <c r="G6" s="23" t="s">
        <v>114</v>
      </c>
      <c r="H6" s="23" t="s">
        <v>114</v>
      </c>
      <c r="I6" s="23" t="s">
        <v>114</v>
      </c>
      <c r="J6" s="11"/>
      <c r="K6" s="23" t="s">
        <v>115</v>
      </c>
      <c r="L6" s="23" t="s">
        <v>115</v>
      </c>
      <c r="M6" s="23" t="s">
        <v>115</v>
      </c>
      <c r="N6" s="23" t="s">
        <v>115</v>
      </c>
      <c r="O6" s="23" t="s">
        <v>115</v>
      </c>
      <c r="P6" s="25" t="s">
        <v>115</v>
      </c>
      <c r="Q6" s="23" t="s">
        <v>115</v>
      </c>
    </row>
    <row r="7" spans="1:17" ht="22.5">
      <c r="A7" s="23" t="s">
        <v>3</v>
      </c>
      <c r="C7" s="26" t="s">
        <v>7</v>
      </c>
      <c r="E7" s="26" t="s">
        <v>161</v>
      </c>
      <c r="G7" s="26" t="s">
        <v>162</v>
      </c>
      <c r="I7" s="23" t="s">
        <v>170</v>
      </c>
      <c r="J7" s="11"/>
      <c r="K7" s="26" t="s">
        <v>7</v>
      </c>
      <c r="M7" s="26" t="s">
        <v>161</v>
      </c>
      <c r="N7" s="6"/>
      <c r="O7" s="26" t="s">
        <v>162</v>
      </c>
      <c r="Q7" s="26" t="s">
        <v>170</v>
      </c>
    </row>
    <row r="8" spans="1:17">
      <c r="A8" s="11" t="s">
        <v>32</v>
      </c>
      <c r="C8" s="13">
        <v>400000</v>
      </c>
      <c r="E8" s="13">
        <v>2536030284</v>
      </c>
      <c r="G8" s="13">
        <v>1063248687</v>
      </c>
      <c r="I8" s="5">
        <v>1472781597</v>
      </c>
      <c r="K8" s="5">
        <v>1450000</v>
      </c>
      <c r="M8" s="5">
        <v>7898508470</v>
      </c>
      <c r="N8" s="11"/>
      <c r="O8" s="5">
        <v>4432810097</v>
      </c>
      <c r="Q8" s="13">
        <v>3465698373</v>
      </c>
    </row>
    <row r="9" spans="1:17">
      <c r="A9" s="11" t="s">
        <v>30</v>
      </c>
      <c r="B9" s="11"/>
      <c r="C9" s="13">
        <v>14652</v>
      </c>
      <c r="D9" s="11"/>
      <c r="E9" s="13">
        <v>133124766</v>
      </c>
      <c r="F9" s="11"/>
      <c r="G9" s="13">
        <v>94302840</v>
      </c>
      <c r="H9" s="11"/>
      <c r="I9" s="13">
        <v>38821926</v>
      </c>
      <c r="J9" s="11"/>
      <c r="K9" s="13">
        <v>14652</v>
      </c>
      <c r="L9" s="11"/>
      <c r="M9" s="13">
        <v>133124766</v>
      </c>
      <c r="N9" s="11"/>
      <c r="O9" s="13">
        <v>94302840</v>
      </c>
      <c r="P9" s="11"/>
      <c r="Q9" s="13">
        <v>38821926</v>
      </c>
    </row>
    <row r="10" spans="1:17">
      <c r="A10" s="1" t="s">
        <v>20</v>
      </c>
      <c r="C10" s="2">
        <v>15000</v>
      </c>
      <c r="E10" s="2">
        <v>218201593</v>
      </c>
      <c r="G10" s="2">
        <v>158351347</v>
      </c>
      <c r="I10" s="2">
        <v>59850246</v>
      </c>
      <c r="K10" s="2">
        <v>15000</v>
      </c>
      <c r="M10" s="2">
        <v>218201593</v>
      </c>
      <c r="O10" s="2">
        <v>158351347</v>
      </c>
      <c r="Q10" s="2">
        <v>59850246</v>
      </c>
    </row>
    <row r="11" spans="1:17">
      <c r="A11" s="1" t="s">
        <v>19</v>
      </c>
      <c r="C11" s="2">
        <v>273813</v>
      </c>
      <c r="E11" s="2">
        <v>2645816602</v>
      </c>
      <c r="G11" s="2">
        <v>2209737885</v>
      </c>
      <c r="I11" s="2">
        <v>436078717</v>
      </c>
      <c r="K11" s="2">
        <v>353813</v>
      </c>
      <c r="M11" s="2">
        <v>3397337143</v>
      </c>
      <c r="O11" s="2">
        <v>2855357457</v>
      </c>
      <c r="Q11" s="2">
        <v>541979686</v>
      </c>
    </row>
    <row r="12" spans="1:17">
      <c r="A12" s="1" t="s">
        <v>31</v>
      </c>
      <c r="C12" s="2">
        <v>300000</v>
      </c>
      <c r="E12" s="2">
        <v>2302034192</v>
      </c>
      <c r="G12" s="2">
        <v>1950048069</v>
      </c>
      <c r="I12" s="2">
        <v>351986123</v>
      </c>
      <c r="K12" s="2">
        <v>300000</v>
      </c>
      <c r="M12" s="2">
        <v>2302034192</v>
      </c>
      <c r="O12" s="2">
        <v>1950048069</v>
      </c>
      <c r="Q12" s="2">
        <v>351986123</v>
      </c>
    </row>
    <row r="13" spans="1:17">
      <c r="A13" s="1" t="s">
        <v>33</v>
      </c>
      <c r="C13" s="2">
        <v>60000</v>
      </c>
      <c r="E13" s="2">
        <v>868751486</v>
      </c>
      <c r="G13" s="2">
        <v>876461162</v>
      </c>
      <c r="I13" s="19">
        <v>-7709676</v>
      </c>
      <c r="K13" s="2">
        <v>60000</v>
      </c>
      <c r="M13" s="2">
        <v>868751486</v>
      </c>
      <c r="O13" s="2">
        <v>876461162</v>
      </c>
      <c r="Q13" s="19">
        <v>-7709676</v>
      </c>
    </row>
    <row r="14" spans="1:17">
      <c r="A14" s="1" t="s">
        <v>16</v>
      </c>
      <c r="C14" s="2">
        <v>424984</v>
      </c>
      <c r="E14" s="2">
        <v>2565566612</v>
      </c>
      <c r="G14" s="2">
        <v>1634233746</v>
      </c>
      <c r="I14" s="2">
        <v>931332866</v>
      </c>
      <c r="K14" s="2">
        <v>424984</v>
      </c>
      <c r="M14" s="2">
        <v>2565566612</v>
      </c>
      <c r="O14" s="2">
        <v>1634233746</v>
      </c>
      <c r="Q14" s="2">
        <v>931332866</v>
      </c>
    </row>
    <row r="15" spans="1:17">
      <c r="A15" s="1" t="s">
        <v>21</v>
      </c>
      <c r="C15" s="2">
        <v>101765</v>
      </c>
      <c r="E15" s="2">
        <v>548707856</v>
      </c>
      <c r="G15" s="2">
        <v>364556621</v>
      </c>
      <c r="I15" s="2">
        <v>184151235</v>
      </c>
      <c r="K15" s="2">
        <v>541765</v>
      </c>
      <c r="M15" s="2">
        <v>2280962145</v>
      </c>
      <c r="O15" s="2">
        <v>1940785315</v>
      </c>
      <c r="Q15" s="2">
        <v>340176830</v>
      </c>
    </row>
    <row r="16" spans="1:17">
      <c r="A16" s="1" t="s">
        <v>167</v>
      </c>
      <c r="C16" s="2">
        <v>0</v>
      </c>
      <c r="E16" s="2">
        <v>0</v>
      </c>
      <c r="G16" s="2">
        <v>0</v>
      </c>
      <c r="I16" s="2">
        <v>0</v>
      </c>
      <c r="K16" s="2">
        <v>400000</v>
      </c>
      <c r="M16" s="2">
        <v>4119388789</v>
      </c>
      <c r="O16" s="2">
        <v>3229721682</v>
      </c>
      <c r="Q16" s="2">
        <v>889667107</v>
      </c>
    </row>
    <row r="17" spans="1:17">
      <c r="A17" s="1" t="s">
        <v>153</v>
      </c>
      <c r="C17" s="2">
        <v>0</v>
      </c>
      <c r="E17" s="2">
        <v>0</v>
      </c>
      <c r="G17" s="2">
        <v>0</v>
      </c>
      <c r="I17" s="2">
        <v>0</v>
      </c>
      <c r="K17" s="2">
        <v>1000000</v>
      </c>
      <c r="M17" s="2">
        <v>5524266743</v>
      </c>
      <c r="O17" s="2">
        <v>3195519476</v>
      </c>
      <c r="Q17" s="2">
        <v>2328747267</v>
      </c>
    </row>
    <row r="18" spans="1:17">
      <c r="A18" s="1" t="s">
        <v>164</v>
      </c>
      <c r="C18" s="2">
        <v>0</v>
      </c>
      <c r="E18" s="2">
        <v>0</v>
      </c>
      <c r="G18" s="2">
        <v>0</v>
      </c>
      <c r="I18" s="2">
        <v>0</v>
      </c>
      <c r="K18" s="2">
        <v>30000</v>
      </c>
      <c r="M18" s="2">
        <v>1403263497</v>
      </c>
      <c r="O18" s="2">
        <v>1341091010</v>
      </c>
      <c r="Q18" s="2">
        <v>62172487</v>
      </c>
    </row>
    <row r="19" spans="1:17">
      <c r="A19" s="1" t="s">
        <v>158</v>
      </c>
      <c r="C19" s="2">
        <v>0</v>
      </c>
      <c r="E19" s="2">
        <v>0</v>
      </c>
      <c r="G19" s="2">
        <v>0</v>
      </c>
      <c r="I19" s="2">
        <v>0</v>
      </c>
      <c r="K19" s="2">
        <v>1000000</v>
      </c>
      <c r="M19" s="2">
        <v>5484025362</v>
      </c>
      <c r="O19" s="2">
        <v>3020515120</v>
      </c>
      <c r="Q19" s="2">
        <v>2463510242</v>
      </c>
    </row>
    <row r="20" spans="1:17">
      <c r="A20" s="1" t="s">
        <v>166</v>
      </c>
      <c r="C20" s="2">
        <v>0</v>
      </c>
      <c r="E20" s="2">
        <v>0</v>
      </c>
      <c r="G20" s="2">
        <v>0</v>
      </c>
      <c r="I20" s="2">
        <v>0</v>
      </c>
      <c r="K20" s="2">
        <v>600000</v>
      </c>
      <c r="M20" s="2">
        <v>1542116378</v>
      </c>
      <c r="O20" s="2">
        <v>1115380310</v>
      </c>
      <c r="Q20" s="2">
        <v>426736068</v>
      </c>
    </row>
    <row r="21" spans="1:17">
      <c r="A21" s="1" t="s">
        <v>171</v>
      </c>
      <c r="C21" s="2">
        <v>0</v>
      </c>
      <c r="E21" s="2">
        <v>0</v>
      </c>
      <c r="G21" s="2">
        <v>0</v>
      </c>
      <c r="I21" s="2">
        <v>0</v>
      </c>
      <c r="K21" s="2">
        <v>8674284</v>
      </c>
      <c r="M21" s="2">
        <v>39641332529</v>
      </c>
      <c r="O21" s="2">
        <v>35798819945</v>
      </c>
      <c r="Q21" s="2">
        <v>3842512584</v>
      </c>
    </row>
    <row r="22" spans="1:17">
      <c r="A22" s="1" t="s">
        <v>17</v>
      </c>
      <c r="C22" s="2">
        <v>0</v>
      </c>
      <c r="E22" s="2">
        <v>0</v>
      </c>
      <c r="G22" s="2">
        <v>0</v>
      </c>
      <c r="I22" s="2">
        <v>0</v>
      </c>
      <c r="K22" s="2">
        <v>20000</v>
      </c>
      <c r="M22" s="2">
        <v>1102742400</v>
      </c>
      <c r="O22" s="2">
        <v>784276563</v>
      </c>
      <c r="Q22" s="2">
        <v>318465837</v>
      </c>
    </row>
    <row r="23" spans="1:17">
      <c r="A23" s="1" t="s">
        <v>172</v>
      </c>
      <c r="C23" s="2">
        <v>0</v>
      </c>
      <c r="E23" s="2">
        <v>0</v>
      </c>
      <c r="G23" s="2">
        <v>0</v>
      </c>
      <c r="I23" s="2">
        <v>0</v>
      </c>
      <c r="K23" s="2">
        <v>600000</v>
      </c>
      <c r="M23" s="2">
        <v>515380320</v>
      </c>
      <c r="O23" s="2">
        <v>515380320</v>
      </c>
      <c r="Q23" s="2">
        <v>0</v>
      </c>
    </row>
    <row r="24" spans="1:17">
      <c r="A24" s="1" t="s">
        <v>159</v>
      </c>
      <c r="C24" s="2">
        <v>0</v>
      </c>
      <c r="E24" s="2">
        <v>0</v>
      </c>
      <c r="G24" s="2">
        <v>0</v>
      </c>
      <c r="I24" s="2">
        <v>0</v>
      </c>
      <c r="K24" s="2">
        <v>350000</v>
      </c>
      <c r="M24" s="2">
        <v>4783637884</v>
      </c>
      <c r="O24" s="2">
        <v>2910482533</v>
      </c>
      <c r="Q24" s="2">
        <v>1873155351</v>
      </c>
    </row>
    <row r="25" spans="1:17">
      <c r="A25" s="1" t="s">
        <v>165</v>
      </c>
      <c r="C25" s="2">
        <v>0</v>
      </c>
      <c r="E25" s="2">
        <v>0</v>
      </c>
      <c r="G25" s="2">
        <v>0</v>
      </c>
      <c r="I25" s="2">
        <v>0</v>
      </c>
      <c r="K25" s="2">
        <v>200131</v>
      </c>
      <c r="M25" s="2">
        <v>4274061449</v>
      </c>
      <c r="O25" s="2">
        <v>3903992439</v>
      </c>
      <c r="Q25" s="2">
        <v>370069010</v>
      </c>
    </row>
    <row r="26" spans="1:17">
      <c r="A26" s="1" t="s">
        <v>173</v>
      </c>
      <c r="C26" s="2">
        <v>0</v>
      </c>
      <c r="E26" s="2">
        <v>0</v>
      </c>
      <c r="G26" s="2">
        <v>0</v>
      </c>
      <c r="I26" s="2">
        <v>0</v>
      </c>
      <c r="K26" s="2">
        <v>12</v>
      </c>
      <c r="M26" s="2">
        <v>39431</v>
      </c>
      <c r="O26" s="2">
        <v>16380</v>
      </c>
      <c r="Q26" s="2">
        <v>23051</v>
      </c>
    </row>
    <row r="27" spans="1:17">
      <c r="A27" s="1" t="s">
        <v>52</v>
      </c>
      <c r="C27" s="2">
        <v>13293</v>
      </c>
      <c r="E27" s="2">
        <v>11957098524</v>
      </c>
      <c r="G27" s="2">
        <v>10623497294</v>
      </c>
      <c r="I27" s="2">
        <v>1333601230</v>
      </c>
      <c r="K27" s="2">
        <v>13293</v>
      </c>
      <c r="M27" s="2">
        <v>11957098524</v>
      </c>
      <c r="O27" s="2">
        <v>10623497294</v>
      </c>
      <c r="Q27" s="2">
        <v>1333601230</v>
      </c>
    </row>
    <row r="28" spans="1:17">
      <c r="A28" s="1" t="s">
        <v>55</v>
      </c>
      <c r="C28" s="2">
        <v>22000</v>
      </c>
      <c r="E28" s="2">
        <v>19577105305</v>
      </c>
      <c r="G28" s="2">
        <v>18710267833</v>
      </c>
      <c r="I28" s="2">
        <v>866837472</v>
      </c>
      <c r="K28" s="2">
        <v>258489</v>
      </c>
      <c r="M28" s="2">
        <v>221926505952</v>
      </c>
      <c r="O28" s="2">
        <v>214182775023</v>
      </c>
      <c r="Q28" s="2">
        <v>7743730929</v>
      </c>
    </row>
    <row r="29" spans="1:17">
      <c r="A29" s="1" t="s">
        <v>58</v>
      </c>
      <c r="C29" s="2">
        <v>10000</v>
      </c>
      <c r="E29" s="2">
        <v>8504100055</v>
      </c>
      <c r="G29" s="2">
        <v>8394321464</v>
      </c>
      <c r="I29" s="2">
        <v>109778591</v>
      </c>
      <c r="K29" s="2">
        <v>19396</v>
      </c>
      <c r="M29" s="2">
        <v>16365667085</v>
      </c>
      <c r="O29" s="2">
        <v>16168731818</v>
      </c>
      <c r="Q29" s="2">
        <v>196935267</v>
      </c>
    </row>
    <row r="30" spans="1:17">
      <c r="A30" s="1" t="s">
        <v>61</v>
      </c>
      <c r="C30" s="2">
        <v>5151</v>
      </c>
      <c r="E30" s="2">
        <v>4714900370</v>
      </c>
      <c r="G30" s="2">
        <v>4464000053</v>
      </c>
      <c r="I30" s="2">
        <v>250900317</v>
      </c>
      <c r="K30" s="2">
        <v>5151</v>
      </c>
      <c r="M30" s="2">
        <v>4714900370</v>
      </c>
      <c r="O30" s="2">
        <v>4464000053</v>
      </c>
      <c r="Q30" s="2">
        <v>250900317</v>
      </c>
    </row>
    <row r="31" spans="1:17">
      <c r="A31" s="1" t="s">
        <v>88</v>
      </c>
      <c r="C31" s="2">
        <v>12000</v>
      </c>
      <c r="E31" s="2">
        <v>11655543600</v>
      </c>
      <c r="G31" s="2">
        <v>11564378100</v>
      </c>
      <c r="I31" s="2">
        <v>91165500</v>
      </c>
      <c r="K31" s="2">
        <v>12000</v>
      </c>
      <c r="M31" s="2">
        <v>11655543600</v>
      </c>
      <c r="O31" s="2">
        <v>11564378100</v>
      </c>
      <c r="Q31" s="2">
        <v>91165500</v>
      </c>
    </row>
    <row r="32" spans="1:17">
      <c r="A32" s="1" t="s">
        <v>76</v>
      </c>
      <c r="C32" s="2">
        <v>2207</v>
      </c>
      <c r="E32" s="2">
        <v>2110569935</v>
      </c>
      <c r="G32" s="2">
        <v>2102272081</v>
      </c>
      <c r="I32" s="2">
        <v>8297854</v>
      </c>
      <c r="K32" s="2">
        <v>97518</v>
      </c>
      <c r="M32" s="2">
        <v>91037387864</v>
      </c>
      <c r="O32" s="2">
        <v>89248844778</v>
      </c>
      <c r="Q32" s="2">
        <v>1788543086</v>
      </c>
    </row>
    <row r="33" spans="1:17">
      <c r="A33" s="1" t="s">
        <v>90</v>
      </c>
      <c r="C33" s="2">
        <v>37000</v>
      </c>
      <c r="E33" s="2">
        <v>36346535647</v>
      </c>
      <c r="G33" s="2">
        <v>34153821188</v>
      </c>
      <c r="I33" s="2">
        <v>2192714459</v>
      </c>
      <c r="K33" s="2">
        <v>37000</v>
      </c>
      <c r="M33" s="2">
        <v>36346535647</v>
      </c>
      <c r="O33" s="2">
        <v>34153821188</v>
      </c>
      <c r="Q33" s="2">
        <v>2192714459</v>
      </c>
    </row>
    <row r="34" spans="1:17">
      <c r="A34" s="1" t="s">
        <v>174</v>
      </c>
      <c r="C34" s="2">
        <v>0</v>
      </c>
      <c r="E34" s="2">
        <v>0</v>
      </c>
      <c r="G34" s="2">
        <v>0</v>
      </c>
      <c r="I34" s="2">
        <v>0</v>
      </c>
      <c r="K34" s="2">
        <v>47527</v>
      </c>
      <c r="M34" s="2">
        <v>47401761130</v>
      </c>
      <c r="O34" s="2">
        <v>46800880919</v>
      </c>
      <c r="Q34" s="2">
        <v>600880211</v>
      </c>
    </row>
    <row r="35" spans="1:17">
      <c r="A35" s="1" t="s">
        <v>135</v>
      </c>
      <c r="C35" s="2">
        <v>0</v>
      </c>
      <c r="E35" s="2">
        <v>0</v>
      </c>
      <c r="G35" s="2">
        <v>0</v>
      </c>
      <c r="I35" s="2">
        <v>0</v>
      </c>
      <c r="K35" s="2">
        <v>173519</v>
      </c>
      <c r="M35" s="2">
        <v>170026287488</v>
      </c>
      <c r="O35" s="2">
        <v>154542244059</v>
      </c>
      <c r="Q35" s="2">
        <v>15484043429</v>
      </c>
    </row>
    <row r="36" spans="1:17">
      <c r="A36" s="1" t="s">
        <v>136</v>
      </c>
      <c r="C36" s="2">
        <v>0</v>
      </c>
      <c r="E36" s="2">
        <v>0</v>
      </c>
      <c r="G36" s="2">
        <v>0</v>
      </c>
      <c r="I36" s="2">
        <v>0</v>
      </c>
      <c r="K36" s="2">
        <v>130288</v>
      </c>
      <c r="M36" s="2">
        <v>130258359396</v>
      </c>
      <c r="O36" s="2">
        <v>126368771898</v>
      </c>
      <c r="Q36" s="2">
        <v>3889587498</v>
      </c>
    </row>
    <row r="37" spans="1:17">
      <c r="A37" s="1" t="s">
        <v>133</v>
      </c>
      <c r="C37" s="2">
        <v>0</v>
      </c>
      <c r="E37" s="2">
        <v>0</v>
      </c>
      <c r="G37" s="2">
        <v>0</v>
      </c>
      <c r="I37" s="2">
        <v>0</v>
      </c>
      <c r="K37" s="2">
        <v>188300</v>
      </c>
      <c r="M37" s="2">
        <v>182612801855</v>
      </c>
      <c r="O37" s="2">
        <v>175824267410</v>
      </c>
      <c r="Q37" s="2">
        <v>6788534445</v>
      </c>
    </row>
    <row r="38" spans="1:17">
      <c r="A38" s="1" t="s">
        <v>132</v>
      </c>
      <c r="C38" s="2">
        <v>0</v>
      </c>
      <c r="E38" s="2">
        <v>0</v>
      </c>
      <c r="G38" s="2">
        <v>0</v>
      </c>
      <c r="I38" s="2">
        <v>0</v>
      </c>
      <c r="K38" s="2">
        <v>18993</v>
      </c>
      <c r="M38" s="2">
        <v>18993000000</v>
      </c>
      <c r="O38" s="2">
        <v>16907848130</v>
      </c>
      <c r="Q38" s="2">
        <v>2085151870</v>
      </c>
    </row>
    <row r="39" spans="1:17">
      <c r="A39" s="1" t="s">
        <v>134</v>
      </c>
      <c r="C39" s="2">
        <v>0</v>
      </c>
      <c r="E39" s="2">
        <v>0</v>
      </c>
      <c r="G39" s="2">
        <v>0</v>
      </c>
      <c r="I39" s="2">
        <v>0</v>
      </c>
      <c r="K39" s="2">
        <v>32882</v>
      </c>
      <c r="M39" s="2">
        <v>31928063065</v>
      </c>
      <c r="O39" s="2">
        <v>28789499776</v>
      </c>
      <c r="Q39" s="2">
        <v>3138563289</v>
      </c>
    </row>
    <row r="40" spans="1:17">
      <c r="A40" s="1" t="s">
        <v>130</v>
      </c>
      <c r="C40" s="2">
        <v>0</v>
      </c>
      <c r="E40" s="2">
        <v>0</v>
      </c>
      <c r="G40" s="2">
        <v>0</v>
      </c>
      <c r="I40" s="2">
        <v>0</v>
      </c>
      <c r="K40" s="2">
        <v>122040</v>
      </c>
      <c r="M40" s="2">
        <v>117215665864</v>
      </c>
      <c r="O40" s="2">
        <v>114125822037</v>
      </c>
      <c r="Q40" s="2">
        <v>3089843827</v>
      </c>
    </row>
    <row r="41" spans="1:17">
      <c r="A41" s="1" t="s">
        <v>131</v>
      </c>
      <c r="C41" s="2">
        <v>0</v>
      </c>
      <c r="E41" s="2">
        <v>0</v>
      </c>
      <c r="G41" s="2">
        <v>0</v>
      </c>
      <c r="I41" s="2">
        <v>0</v>
      </c>
      <c r="K41" s="2">
        <v>48087</v>
      </c>
      <c r="M41" s="2">
        <v>43385062354</v>
      </c>
      <c r="O41" s="2">
        <v>41337632313</v>
      </c>
      <c r="Q41" s="2">
        <v>2047430041</v>
      </c>
    </row>
    <row r="42" spans="1:17">
      <c r="A42" s="1" t="s">
        <v>129</v>
      </c>
      <c r="C42" s="2">
        <v>0</v>
      </c>
      <c r="E42" s="2">
        <v>0</v>
      </c>
      <c r="G42" s="2">
        <v>0</v>
      </c>
      <c r="I42" s="2">
        <v>0</v>
      </c>
      <c r="K42" s="2">
        <v>78381</v>
      </c>
      <c r="M42" s="2">
        <v>74110220212</v>
      </c>
      <c r="O42" s="2">
        <v>71093992487</v>
      </c>
      <c r="Q42" s="2">
        <v>3016227725</v>
      </c>
    </row>
    <row r="43" spans="1:17">
      <c r="A43" s="1" t="s">
        <v>128</v>
      </c>
      <c r="C43" s="2">
        <v>0</v>
      </c>
      <c r="E43" s="2">
        <v>0</v>
      </c>
      <c r="G43" s="2">
        <v>0</v>
      </c>
      <c r="I43" s="2">
        <v>0</v>
      </c>
      <c r="K43" s="2">
        <v>151110</v>
      </c>
      <c r="M43" s="2">
        <v>145006698649</v>
      </c>
      <c r="O43" s="2">
        <v>134248970648</v>
      </c>
      <c r="Q43" s="19">
        <v>10757728001</v>
      </c>
    </row>
    <row r="44" spans="1:17">
      <c r="A44" s="1" t="s">
        <v>175</v>
      </c>
      <c r="C44" s="2">
        <v>0</v>
      </c>
      <c r="E44" s="2">
        <v>0</v>
      </c>
      <c r="G44" s="2">
        <v>0</v>
      </c>
      <c r="I44" s="2">
        <v>0</v>
      </c>
      <c r="K44" s="2">
        <v>33000</v>
      </c>
      <c r="M44" s="2">
        <v>31198664563</v>
      </c>
      <c r="O44" s="2">
        <v>30696892893</v>
      </c>
      <c r="Q44" s="19">
        <v>501771670</v>
      </c>
    </row>
    <row r="45" spans="1:17">
      <c r="A45" s="1" t="s">
        <v>143</v>
      </c>
      <c r="C45" s="2">
        <v>0</v>
      </c>
      <c r="E45" s="2">
        <v>0</v>
      </c>
      <c r="G45" s="2">
        <v>0</v>
      </c>
      <c r="I45" s="2">
        <v>0</v>
      </c>
      <c r="K45" s="2">
        <v>61918</v>
      </c>
      <c r="M45" s="2">
        <v>60923083688</v>
      </c>
      <c r="O45" s="2">
        <v>56439165485</v>
      </c>
      <c r="Q45" s="19">
        <v>4483918203</v>
      </c>
    </row>
    <row r="46" spans="1:17">
      <c r="A46" s="1" t="s">
        <v>142</v>
      </c>
      <c r="C46" s="2">
        <v>0</v>
      </c>
      <c r="E46" s="2">
        <v>0</v>
      </c>
      <c r="G46" s="2">
        <v>0</v>
      </c>
      <c r="I46" s="2">
        <v>0</v>
      </c>
      <c r="K46" s="2">
        <v>28177</v>
      </c>
      <c r="M46" s="2">
        <v>25293251621</v>
      </c>
      <c r="O46" s="2">
        <v>22191335454</v>
      </c>
      <c r="Q46" s="19">
        <v>3101916167</v>
      </c>
    </row>
    <row r="47" spans="1:17">
      <c r="A47" s="1" t="s">
        <v>138</v>
      </c>
      <c r="C47" s="2">
        <v>0</v>
      </c>
      <c r="E47" s="2">
        <v>0</v>
      </c>
      <c r="G47" s="2">
        <v>0</v>
      </c>
      <c r="I47" s="2">
        <v>0</v>
      </c>
      <c r="K47" s="2">
        <v>56640</v>
      </c>
      <c r="M47" s="2">
        <v>50927200276</v>
      </c>
      <c r="O47" s="2">
        <v>47426687857</v>
      </c>
      <c r="Q47" s="19">
        <v>3500512419</v>
      </c>
    </row>
    <row r="48" spans="1:17">
      <c r="A48" s="1" t="s">
        <v>137</v>
      </c>
      <c r="C48" s="2">
        <v>0</v>
      </c>
      <c r="E48" s="2">
        <v>0</v>
      </c>
      <c r="G48" s="2">
        <v>0</v>
      </c>
      <c r="I48" s="2">
        <v>0</v>
      </c>
      <c r="K48" s="2">
        <v>139298</v>
      </c>
      <c r="M48" s="2">
        <v>134366753518</v>
      </c>
      <c r="O48" s="2">
        <v>129794738217</v>
      </c>
      <c r="Q48" s="19">
        <v>4572015301</v>
      </c>
    </row>
    <row r="49" spans="1:17">
      <c r="A49" s="1" t="s">
        <v>141</v>
      </c>
      <c r="C49" s="2">
        <v>0</v>
      </c>
      <c r="E49" s="2">
        <v>0</v>
      </c>
      <c r="G49" s="2">
        <v>0</v>
      </c>
      <c r="I49" s="2">
        <v>0</v>
      </c>
      <c r="K49" s="2">
        <v>137445</v>
      </c>
      <c r="M49" s="2">
        <v>137445000000</v>
      </c>
      <c r="O49" s="2">
        <v>125229020079</v>
      </c>
      <c r="Q49" s="19">
        <v>12215979921</v>
      </c>
    </row>
    <row r="50" spans="1:17">
      <c r="A50" s="1" t="s">
        <v>139</v>
      </c>
      <c r="C50" s="2">
        <v>0</v>
      </c>
      <c r="E50" s="2">
        <v>0</v>
      </c>
      <c r="G50" s="2">
        <v>0</v>
      </c>
      <c r="I50" s="2">
        <v>0</v>
      </c>
      <c r="K50" s="2">
        <v>6560</v>
      </c>
      <c r="M50" s="2">
        <v>6560000000</v>
      </c>
      <c r="O50" s="2">
        <v>6057045455</v>
      </c>
      <c r="Q50" s="19">
        <v>502954545</v>
      </c>
    </row>
    <row r="51" spans="1:17">
      <c r="A51" s="1" t="s">
        <v>125</v>
      </c>
      <c r="C51" s="2">
        <v>0</v>
      </c>
      <c r="E51" s="2">
        <v>0</v>
      </c>
      <c r="G51" s="2">
        <v>0</v>
      </c>
      <c r="I51" s="2">
        <v>0</v>
      </c>
      <c r="K51" s="2">
        <v>248793</v>
      </c>
      <c r="M51" s="2">
        <v>243308013958</v>
      </c>
      <c r="O51" s="2">
        <v>221646291681</v>
      </c>
      <c r="Q51" s="19">
        <v>21661722277</v>
      </c>
    </row>
    <row r="52" spans="1:17">
      <c r="A52" s="1" t="s">
        <v>122</v>
      </c>
      <c r="C52" s="2">
        <v>0</v>
      </c>
      <c r="E52" s="2">
        <v>0</v>
      </c>
      <c r="G52" s="2">
        <v>0</v>
      </c>
      <c r="I52" s="2">
        <v>0</v>
      </c>
      <c r="K52" s="2">
        <v>168</v>
      </c>
      <c r="M52" s="2">
        <v>166381557</v>
      </c>
      <c r="O52" s="2">
        <v>159551110</v>
      </c>
      <c r="Q52" s="19">
        <v>6830447</v>
      </c>
    </row>
    <row r="53" spans="1:17">
      <c r="A53" s="1" t="s">
        <v>124</v>
      </c>
      <c r="C53" s="2">
        <v>0</v>
      </c>
      <c r="E53" s="2">
        <v>0</v>
      </c>
      <c r="G53" s="2">
        <v>0</v>
      </c>
      <c r="I53" s="2">
        <v>0</v>
      </c>
      <c r="K53" s="2">
        <v>80486</v>
      </c>
      <c r="M53" s="2">
        <v>79800879922</v>
      </c>
      <c r="O53" s="2">
        <v>74005583102</v>
      </c>
      <c r="Q53" s="19">
        <v>5795296820</v>
      </c>
    </row>
    <row r="54" spans="1:17">
      <c r="A54" s="1" t="s">
        <v>123</v>
      </c>
      <c r="C54" s="2">
        <v>0</v>
      </c>
      <c r="E54" s="2">
        <v>0</v>
      </c>
      <c r="G54" s="2">
        <v>0</v>
      </c>
      <c r="I54" s="2">
        <v>0</v>
      </c>
      <c r="K54" s="2">
        <v>15693</v>
      </c>
      <c r="M54" s="2">
        <v>15693000000</v>
      </c>
      <c r="O54" s="2">
        <v>14953150472</v>
      </c>
      <c r="Q54" s="19">
        <v>739849528</v>
      </c>
    </row>
    <row r="55" spans="1:17">
      <c r="A55" s="1" t="s">
        <v>121</v>
      </c>
      <c r="C55" s="2">
        <v>0</v>
      </c>
      <c r="E55" s="2">
        <v>0</v>
      </c>
      <c r="G55" s="2">
        <v>0</v>
      </c>
      <c r="I55" s="2">
        <v>0</v>
      </c>
      <c r="K55" s="2">
        <v>94190</v>
      </c>
      <c r="M55" s="2">
        <v>93978136881</v>
      </c>
      <c r="O55" s="2">
        <v>92192519928</v>
      </c>
      <c r="Q55" s="19">
        <v>1785616953</v>
      </c>
    </row>
    <row r="56" spans="1:17">
      <c r="A56" s="1" t="s">
        <v>144</v>
      </c>
      <c r="C56" s="2">
        <v>0</v>
      </c>
      <c r="E56" s="2">
        <v>0</v>
      </c>
      <c r="G56" s="2">
        <v>0</v>
      </c>
      <c r="I56" s="2">
        <v>0</v>
      </c>
      <c r="K56" s="2">
        <v>25209</v>
      </c>
      <c r="M56" s="2">
        <v>22935003769</v>
      </c>
      <c r="O56" s="2">
        <v>22017808246</v>
      </c>
      <c r="Q56" s="19">
        <v>917195523</v>
      </c>
    </row>
    <row r="57" spans="1:17" ht="22.5" thickBot="1">
      <c r="E57" s="8">
        <f>SUM(E8:E56)</f>
        <v>106684086827</v>
      </c>
      <c r="G57" s="8">
        <f>SUM(G8:G56)</f>
        <v>98363498370</v>
      </c>
      <c r="I57" s="8">
        <f>SUM(I8:I56)</f>
        <v>8320588457</v>
      </c>
      <c r="M57" s="8">
        <f>SUM(M8:M56)</f>
        <v>2345591669997</v>
      </c>
      <c r="O57" s="8">
        <f>SUM(O8:O56)</f>
        <v>2203013313721</v>
      </c>
      <c r="Q57" s="8">
        <f>SUM(Q8:Q56)</f>
        <v>142578356276</v>
      </c>
    </row>
    <row r="58" spans="1:17" ht="22.5" thickTop="1"/>
    <row r="60" spans="1:17">
      <c r="Q60" s="2"/>
    </row>
    <row r="61" spans="1:17">
      <c r="I61" s="2"/>
      <c r="Q61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rightToLeft="1" workbookViewId="0">
      <selection activeCell="O35" sqref="O35"/>
    </sheetView>
  </sheetViews>
  <sheetFormatPr defaultRowHeight="21.7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24.85546875" style="1" bestFit="1" customWidth="1"/>
    <col min="22" max="16384" width="9.140625" style="1"/>
  </cols>
  <sheetData>
    <row r="2" spans="1:21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22.5">
      <c r="A3" s="25" t="s">
        <v>112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6" spans="1:21" ht="22.5">
      <c r="A6" s="22" t="s">
        <v>3</v>
      </c>
      <c r="C6" s="23" t="s">
        <v>114</v>
      </c>
      <c r="D6" s="23" t="s">
        <v>114</v>
      </c>
      <c r="E6" s="23" t="s">
        <v>114</v>
      </c>
      <c r="F6" s="23" t="s">
        <v>114</v>
      </c>
      <c r="G6" s="23" t="s">
        <v>114</v>
      </c>
      <c r="H6" s="23" t="s">
        <v>114</v>
      </c>
      <c r="I6" s="23" t="s">
        <v>114</v>
      </c>
      <c r="J6" s="23" t="s">
        <v>114</v>
      </c>
      <c r="K6" s="23" t="s">
        <v>114</v>
      </c>
      <c r="L6" s="11"/>
      <c r="M6" s="23" t="s">
        <v>115</v>
      </c>
      <c r="N6" s="23" t="s">
        <v>115</v>
      </c>
      <c r="O6" s="23" t="s">
        <v>115</v>
      </c>
      <c r="P6" s="25" t="s">
        <v>115</v>
      </c>
      <c r="Q6" s="23" t="s">
        <v>115</v>
      </c>
      <c r="R6" s="23" t="s">
        <v>115</v>
      </c>
      <c r="S6" s="23" t="s">
        <v>115</v>
      </c>
      <c r="T6" s="23" t="s">
        <v>115</v>
      </c>
      <c r="U6" s="23" t="s">
        <v>115</v>
      </c>
    </row>
    <row r="7" spans="1:21" ht="22.5">
      <c r="A7" s="23" t="s">
        <v>3</v>
      </c>
      <c r="C7" s="26" t="s">
        <v>176</v>
      </c>
      <c r="E7" s="26" t="s">
        <v>177</v>
      </c>
      <c r="G7" s="26" t="s">
        <v>178</v>
      </c>
      <c r="I7" s="23" t="s">
        <v>102</v>
      </c>
      <c r="J7" s="11"/>
      <c r="K7" s="23" t="s">
        <v>179</v>
      </c>
      <c r="L7" s="11"/>
      <c r="M7" s="26" t="s">
        <v>176</v>
      </c>
      <c r="N7" s="6"/>
      <c r="O7" s="26" t="s">
        <v>177</v>
      </c>
      <c r="Q7" s="26" t="s">
        <v>178</v>
      </c>
      <c r="S7" s="26" t="s">
        <v>102</v>
      </c>
      <c r="U7" s="26" t="s">
        <v>179</v>
      </c>
    </row>
    <row r="8" spans="1:21">
      <c r="A8" s="1" t="s">
        <v>32</v>
      </c>
      <c r="C8" s="13">
        <v>0</v>
      </c>
      <c r="E8" s="20">
        <v>-240268066</v>
      </c>
      <c r="G8" s="13">
        <v>1472781597</v>
      </c>
      <c r="I8" s="5">
        <v>1232513531</v>
      </c>
      <c r="J8" s="11"/>
      <c r="K8" s="14">
        <v>8.8212389929959126E-2</v>
      </c>
      <c r="M8" s="5">
        <v>150000000</v>
      </c>
      <c r="N8" s="11"/>
      <c r="O8" s="5">
        <f>VLOOKUP(A8,'درآمد ناشی از تغییر قیمت اوراق '!A:Q,17,0)</f>
        <v>4675362320</v>
      </c>
      <c r="Q8" s="13">
        <v>3465698373</v>
      </c>
      <c r="S8" s="13">
        <f>M8+O8+Q8</f>
        <v>8291060693</v>
      </c>
      <c r="U8" s="15">
        <v>0.14064613111543553</v>
      </c>
    </row>
    <row r="9" spans="1:21">
      <c r="A9" s="11" t="s">
        <v>30</v>
      </c>
      <c r="B9" s="11"/>
      <c r="C9" s="13">
        <v>0</v>
      </c>
      <c r="D9" s="11"/>
      <c r="E9" s="20">
        <v>-28081781</v>
      </c>
      <c r="F9" s="11"/>
      <c r="G9" s="13">
        <v>38821926</v>
      </c>
      <c r="H9" s="11"/>
      <c r="I9" s="13">
        <v>10740145</v>
      </c>
      <c r="J9" s="11"/>
      <c r="K9" s="15">
        <v>7.6868434691797379E-4</v>
      </c>
      <c r="L9" s="11"/>
      <c r="M9" s="13">
        <v>0</v>
      </c>
      <c r="N9" s="11"/>
      <c r="O9" s="13">
        <f>VLOOKUP(A9,'درآمد ناشی از تغییر قیمت اوراق '!A:Q,17,0)</f>
        <v>0</v>
      </c>
      <c r="P9" s="11"/>
      <c r="Q9" s="13">
        <v>38821926</v>
      </c>
      <c r="R9" s="11"/>
      <c r="S9" s="13">
        <f t="shared" ref="S9:S37" si="0">M9+O9+Q9</f>
        <v>38821926</v>
      </c>
      <c r="T9" s="11"/>
      <c r="U9" s="15">
        <v>6.5855912729714426E-4</v>
      </c>
    </row>
    <row r="10" spans="1:21">
      <c r="A10" s="1" t="s">
        <v>20</v>
      </c>
      <c r="C10" s="2">
        <v>0</v>
      </c>
      <c r="E10" s="20">
        <v>-36351608</v>
      </c>
      <c r="G10" s="2">
        <v>59850246</v>
      </c>
      <c r="I10" s="2">
        <v>23498638</v>
      </c>
      <c r="K10" s="15">
        <v>1.6818241471127143E-3</v>
      </c>
      <c r="M10" s="2">
        <v>0</v>
      </c>
      <c r="O10" s="13">
        <f>VLOOKUP(A10,'درآمد ناشی از تغییر قیمت اوراق '!A:Q,17,0)</f>
        <v>0</v>
      </c>
      <c r="Q10" s="2">
        <v>59850246</v>
      </c>
      <c r="S10" s="13">
        <f t="shared" si="0"/>
        <v>59850246</v>
      </c>
      <c r="U10" s="15">
        <v>1.0152748674622531E-3</v>
      </c>
    </row>
    <row r="11" spans="1:21">
      <c r="A11" s="1" t="s">
        <v>19</v>
      </c>
      <c r="C11" s="2">
        <v>0</v>
      </c>
      <c r="E11" s="20">
        <v>-385103718</v>
      </c>
      <c r="G11" s="2">
        <v>436078717</v>
      </c>
      <c r="I11" s="2">
        <v>50974999</v>
      </c>
      <c r="K11" s="15">
        <v>3.6483384363487988E-3</v>
      </c>
      <c r="M11" s="2">
        <v>0</v>
      </c>
      <c r="O11" s="13">
        <f>VLOOKUP(A11,'درآمد ناشی از تغییر قیمت اوراق '!A:Q,17,0)</f>
        <v>0</v>
      </c>
      <c r="Q11" s="2">
        <v>541979686</v>
      </c>
      <c r="S11" s="13">
        <f t="shared" si="0"/>
        <v>541979686</v>
      </c>
      <c r="U11" s="15">
        <v>9.193919668615623E-3</v>
      </c>
    </row>
    <row r="12" spans="1:21">
      <c r="A12" s="1" t="s">
        <v>31</v>
      </c>
      <c r="C12" s="2">
        <v>0</v>
      </c>
      <c r="E12" s="20">
        <v>530388860</v>
      </c>
      <c r="G12" s="2">
        <v>351986123</v>
      </c>
      <c r="I12" s="2">
        <v>882374983</v>
      </c>
      <c r="K12" s="15">
        <v>6.3152577320335357E-2</v>
      </c>
      <c r="M12" s="2">
        <v>812921632</v>
      </c>
      <c r="O12" s="13">
        <f>VLOOKUP(A12,'درآمد ناشی از تغییر قیمت اوراق '!A:Q,17,0)</f>
        <v>1262121712</v>
      </c>
      <c r="Q12" s="2">
        <v>351986123</v>
      </c>
      <c r="S12" s="13">
        <f t="shared" si="0"/>
        <v>2427029467</v>
      </c>
      <c r="U12" s="15">
        <v>4.1171126020691839E-2</v>
      </c>
    </row>
    <row r="13" spans="1:21">
      <c r="A13" s="1" t="s">
        <v>33</v>
      </c>
      <c r="C13" s="2">
        <v>0</v>
      </c>
      <c r="E13" s="20">
        <v>-98836063</v>
      </c>
      <c r="G13" s="20">
        <v>-7709676</v>
      </c>
      <c r="I13" s="20">
        <v>-106545739</v>
      </c>
      <c r="K13" s="15">
        <v>-7.6255992633347033E-3</v>
      </c>
      <c r="M13" s="2">
        <v>0</v>
      </c>
      <c r="O13" s="13">
        <f>VLOOKUP(A13,'درآمد ناشی از تغییر قیمت اوراق '!A:Q,17,0)</f>
        <v>0</v>
      </c>
      <c r="Q13" s="20">
        <v>-7709676</v>
      </c>
      <c r="S13" s="20">
        <f t="shared" si="0"/>
        <v>-7709676</v>
      </c>
      <c r="U13" s="15">
        <v>-1.3078376117412973E-4</v>
      </c>
    </row>
    <row r="14" spans="1:21">
      <c r="A14" s="1" t="s">
        <v>16</v>
      </c>
      <c r="C14" s="2">
        <v>0</v>
      </c>
      <c r="E14" s="20">
        <v>-442192817</v>
      </c>
      <c r="G14" s="20">
        <v>931332866</v>
      </c>
      <c r="I14" s="20">
        <v>489140049</v>
      </c>
      <c r="K14" s="15">
        <v>3.5008307533742899E-2</v>
      </c>
      <c r="M14" s="2">
        <v>0</v>
      </c>
      <c r="O14" s="13">
        <f>VLOOKUP(A14,'درآمد ناشی از تغییر قیمت اوراق '!A:Q,17,0)</f>
        <v>0</v>
      </c>
      <c r="Q14" s="20">
        <v>931332866</v>
      </c>
      <c r="S14" s="20">
        <f t="shared" si="0"/>
        <v>931332866</v>
      </c>
      <c r="U14" s="15">
        <v>1.5798746292394358E-2</v>
      </c>
    </row>
    <row r="15" spans="1:21">
      <c r="A15" s="1" t="s">
        <v>21</v>
      </c>
      <c r="C15" s="2">
        <v>0</v>
      </c>
      <c r="E15" s="20">
        <v>-92447987</v>
      </c>
      <c r="G15" s="20">
        <v>184151235</v>
      </c>
      <c r="I15" s="20">
        <v>91703248</v>
      </c>
      <c r="K15" s="15">
        <v>6.5633053649775666E-3</v>
      </c>
      <c r="M15" s="2">
        <v>0</v>
      </c>
      <c r="O15" s="13">
        <f>VLOOKUP(A15,'درآمد ناشی از تغییر قیمت اوراق '!A:Q,17,0)</f>
        <v>0</v>
      </c>
      <c r="Q15" s="20">
        <v>340176830</v>
      </c>
      <c r="S15" s="20">
        <f t="shared" si="0"/>
        <v>340176830</v>
      </c>
      <c r="U15" s="15">
        <v>5.7706193219653505E-3</v>
      </c>
    </row>
    <row r="16" spans="1:21">
      <c r="A16" s="1" t="s">
        <v>167</v>
      </c>
      <c r="C16" s="2">
        <v>0</v>
      </c>
      <c r="E16" s="20">
        <v>0</v>
      </c>
      <c r="G16" s="20">
        <v>0</v>
      </c>
      <c r="I16" s="20">
        <v>0</v>
      </c>
      <c r="K16" s="15">
        <v>0</v>
      </c>
      <c r="M16" s="2">
        <v>0</v>
      </c>
      <c r="O16" s="13">
        <v>0</v>
      </c>
      <c r="Q16" s="20">
        <v>889667107</v>
      </c>
      <c r="S16" s="20">
        <f t="shared" si="0"/>
        <v>889667107</v>
      </c>
      <c r="U16" s="15">
        <v>1.5091945555995729E-2</v>
      </c>
    </row>
    <row r="17" spans="1:21">
      <c r="A17" s="1" t="s">
        <v>153</v>
      </c>
      <c r="C17" s="2">
        <v>0</v>
      </c>
      <c r="E17" s="20">
        <v>0</v>
      </c>
      <c r="G17" s="20">
        <v>0</v>
      </c>
      <c r="I17" s="20">
        <v>0</v>
      </c>
      <c r="K17" s="15">
        <v>0</v>
      </c>
      <c r="M17" s="2">
        <v>50000000</v>
      </c>
      <c r="O17" s="13">
        <v>0</v>
      </c>
      <c r="Q17" s="20">
        <v>2328747267</v>
      </c>
      <c r="S17" s="20">
        <f t="shared" si="0"/>
        <v>2378747267</v>
      </c>
      <c r="U17" s="15">
        <v>4.0352086710380805E-2</v>
      </c>
    </row>
    <row r="18" spans="1:21">
      <c r="A18" s="1" t="s">
        <v>164</v>
      </c>
      <c r="C18" s="2">
        <v>0</v>
      </c>
      <c r="E18" s="20">
        <v>0</v>
      </c>
      <c r="G18" s="20">
        <v>0</v>
      </c>
      <c r="I18" s="20">
        <v>0</v>
      </c>
      <c r="K18" s="15">
        <v>0</v>
      </c>
      <c r="M18" s="2">
        <v>0</v>
      </c>
      <c r="O18" s="13">
        <v>0</v>
      </c>
      <c r="Q18" s="20">
        <v>62172487</v>
      </c>
      <c r="S18" s="20">
        <f t="shared" si="0"/>
        <v>62172487</v>
      </c>
      <c r="U18" s="15">
        <v>1.054668405184561E-3</v>
      </c>
    </row>
    <row r="19" spans="1:21">
      <c r="A19" s="1" t="s">
        <v>158</v>
      </c>
      <c r="C19" s="2">
        <v>0</v>
      </c>
      <c r="E19" s="20">
        <v>0</v>
      </c>
      <c r="G19" s="20">
        <v>0</v>
      </c>
      <c r="I19" s="20">
        <v>0</v>
      </c>
      <c r="K19" s="15">
        <v>0</v>
      </c>
      <c r="M19" s="2">
        <v>900000000</v>
      </c>
      <c r="O19" s="13">
        <v>0</v>
      </c>
      <c r="Q19" s="20">
        <v>2463510242</v>
      </c>
      <c r="S19" s="20">
        <f t="shared" si="0"/>
        <v>3363510242</v>
      </c>
      <c r="U19" s="15">
        <v>5.7057199316348353E-2</v>
      </c>
    </row>
    <row r="20" spans="1:21">
      <c r="A20" s="1" t="s">
        <v>166</v>
      </c>
      <c r="C20" s="2">
        <v>0</v>
      </c>
      <c r="E20" s="20">
        <v>0</v>
      </c>
      <c r="G20" s="20">
        <v>0</v>
      </c>
      <c r="I20" s="20">
        <v>0</v>
      </c>
      <c r="K20" s="15">
        <v>0</v>
      </c>
      <c r="M20" s="2">
        <v>0</v>
      </c>
      <c r="O20" s="13">
        <v>0</v>
      </c>
      <c r="Q20" s="20">
        <v>426736068</v>
      </c>
      <c r="S20" s="20">
        <f t="shared" si="0"/>
        <v>426736068</v>
      </c>
      <c r="U20" s="15">
        <v>7.2389745044667492E-3</v>
      </c>
    </row>
    <row r="21" spans="1:21">
      <c r="A21" s="1" t="s">
        <v>171</v>
      </c>
      <c r="C21" s="2">
        <v>0</v>
      </c>
      <c r="E21" s="20">
        <v>0</v>
      </c>
      <c r="G21" s="20">
        <v>0</v>
      </c>
      <c r="I21" s="20">
        <v>0</v>
      </c>
      <c r="K21" s="15">
        <v>0</v>
      </c>
      <c r="M21" s="2">
        <v>0</v>
      </c>
      <c r="O21" s="13">
        <v>0</v>
      </c>
      <c r="Q21" s="20">
        <v>3842512584</v>
      </c>
      <c r="S21" s="20">
        <f t="shared" si="0"/>
        <v>3842512584</v>
      </c>
      <c r="U21" s="15">
        <v>6.5182797317869662E-2</v>
      </c>
    </row>
    <row r="22" spans="1:21">
      <c r="A22" s="1" t="s">
        <v>17</v>
      </c>
      <c r="C22" s="2">
        <v>0</v>
      </c>
      <c r="E22" s="20">
        <v>1654608725</v>
      </c>
      <c r="G22" s="20">
        <v>0</v>
      </c>
      <c r="I22" s="20">
        <v>1654608725</v>
      </c>
      <c r="K22" s="15">
        <v>0.11842222122526337</v>
      </c>
      <c r="M22" s="2">
        <v>0</v>
      </c>
      <c r="O22" s="13">
        <f>VLOOKUP(A22,'درآمد ناشی از تغییر قیمت اوراق '!A:Q,17,0)</f>
        <v>4110387117</v>
      </c>
      <c r="Q22" s="20">
        <v>318465837</v>
      </c>
      <c r="S22" s="20">
        <f t="shared" si="0"/>
        <v>4428852954</v>
      </c>
      <c r="U22" s="15">
        <v>7.5129233318141378E-2</v>
      </c>
    </row>
    <row r="23" spans="1:21">
      <c r="A23" s="1" t="s">
        <v>172</v>
      </c>
      <c r="C23" s="2">
        <v>0</v>
      </c>
      <c r="E23" s="20">
        <v>0</v>
      </c>
      <c r="G23" s="20">
        <v>0</v>
      </c>
      <c r="I23" s="20">
        <v>0</v>
      </c>
      <c r="K23" s="15">
        <v>0</v>
      </c>
      <c r="M23" s="2">
        <v>0</v>
      </c>
      <c r="O23" s="13">
        <v>0</v>
      </c>
      <c r="Q23" s="20">
        <v>0</v>
      </c>
      <c r="S23" s="20">
        <f t="shared" si="0"/>
        <v>0</v>
      </c>
      <c r="U23" s="15">
        <v>0</v>
      </c>
    </row>
    <row r="24" spans="1:21">
      <c r="A24" s="1" t="s">
        <v>159</v>
      </c>
      <c r="C24" s="2">
        <v>0</v>
      </c>
      <c r="E24" s="20">
        <v>0</v>
      </c>
      <c r="G24" s="20">
        <v>0</v>
      </c>
      <c r="I24" s="20">
        <v>0</v>
      </c>
      <c r="K24" s="15">
        <v>0</v>
      </c>
      <c r="M24" s="2">
        <v>280000000</v>
      </c>
      <c r="O24" s="13">
        <v>0</v>
      </c>
      <c r="Q24" s="20">
        <v>1873155351</v>
      </c>
      <c r="S24" s="20">
        <f t="shared" si="0"/>
        <v>2153155351</v>
      </c>
      <c r="U24" s="15">
        <v>3.6525238569815835E-2</v>
      </c>
    </row>
    <row r="25" spans="1:21">
      <c r="A25" s="1" t="s">
        <v>165</v>
      </c>
      <c r="C25" s="2">
        <v>0</v>
      </c>
      <c r="E25" s="20">
        <v>0</v>
      </c>
      <c r="G25" s="20">
        <v>0</v>
      </c>
      <c r="I25" s="20">
        <v>0</v>
      </c>
      <c r="K25" s="15">
        <v>0</v>
      </c>
      <c r="M25" s="2">
        <v>0</v>
      </c>
      <c r="O25" s="13">
        <v>0</v>
      </c>
      <c r="Q25" s="20">
        <v>370069010</v>
      </c>
      <c r="S25" s="20">
        <f t="shared" si="0"/>
        <v>370069010</v>
      </c>
      <c r="U25" s="15">
        <v>6.2776979242430723E-3</v>
      </c>
    </row>
    <row r="26" spans="1:21">
      <c r="A26" s="1" t="s">
        <v>173</v>
      </c>
      <c r="C26" s="2">
        <v>0</v>
      </c>
      <c r="E26" s="20">
        <v>0</v>
      </c>
      <c r="G26" s="20">
        <v>0</v>
      </c>
      <c r="I26" s="20">
        <v>0</v>
      </c>
      <c r="K26" s="15">
        <v>0</v>
      </c>
      <c r="M26" s="2">
        <v>0</v>
      </c>
      <c r="O26" s="13">
        <v>0</v>
      </c>
      <c r="Q26" s="20">
        <v>23051</v>
      </c>
      <c r="S26" s="20">
        <f t="shared" si="0"/>
        <v>23051</v>
      </c>
      <c r="U26" s="15">
        <v>3.91027648739696E-7</v>
      </c>
    </row>
    <row r="27" spans="1:21">
      <c r="A27" s="1" t="s">
        <v>24</v>
      </c>
      <c r="C27" s="2">
        <v>0</v>
      </c>
      <c r="E27" s="20">
        <v>1483565813</v>
      </c>
      <c r="G27" s="20">
        <v>0</v>
      </c>
      <c r="I27" s="20">
        <v>1483565813</v>
      </c>
      <c r="K27" s="15">
        <v>0.10618048621091594</v>
      </c>
      <c r="M27" s="2">
        <v>539025600</v>
      </c>
      <c r="O27" s="13">
        <f>VLOOKUP(A27,'درآمد ناشی از تغییر قیمت اوراق '!A:Q,17,0)</f>
        <v>6862486929</v>
      </c>
      <c r="Q27" s="20">
        <v>0</v>
      </c>
      <c r="S27" s="20">
        <f t="shared" si="0"/>
        <v>7401512529</v>
      </c>
      <c r="U27" s="15">
        <v>0.12555620325939312</v>
      </c>
    </row>
    <row r="28" spans="1:21">
      <c r="A28" s="1" t="s">
        <v>18</v>
      </c>
      <c r="C28" s="2">
        <v>0</v>
      </c>
      <c r="E28" s="20">
        <v>767567531</v>
      </c>
      <c r="G28" s="20">
        <v>0</v>
      </c>
      <c r="I28" s="20">
        <v>767567531</v>
      </c>
      <c r="K28" s="15">
        <v>5.4935677896543911E-2</v>
      </c>
      <c r="M28" s="2">
        <v>360643118</v>
      </c>
      <c r="O28" s="13">
        <f>VLOOKUP(A28,'درآمد ناشی از تغییر قیمت اوراق '!A:Q,17,0)</f>
        <v>1364376129</v>
      </c>
      <c r="Q28" s="2">
        <v>0</v>
      </c>
      <c r="S28" s="20">
        <f t="shared" si="0"/>
        <v>1725019247</v>
      </c>
      <c r="U28" s="15">
        <v>2.9262514432568259E-2</v>
      </c>
    </row>
    <row r="29" spans="1:21">
      <c r="A29" s="1" t="s">
        <v>23</v>
      </c>
      <c r="C29" s="2">
        <v>0</v>
      </c>
      <c r="E29" s="20">
        <v>595616047</v>
      </c>
      <c r="G29" s="20">
        <v>0</v>
      </c>
      <c r="I29" s="20">
        <v>595616047</v>
      </c>
      <c r="K29" s="15">
        <v>4.2628915354686568E-2</v>
      </c>
      <c r="M29" s="2">
        <v>39092000</v>
      </c>
      <c r="O29" s="13">
        <f>VLOOKUP(A29,'درآمد ناشی از تغییر قیمت اوراق '!A:Q,17,0)</f>
        <v>1127940595</v>
      </c>
      <c r="Q29" s="2">
        <v>0</v>
      </c>
      <c r="S29" s="20">
        <f t="shared" si="0"/>
        <v>1167032595</v>
      </c>
      <c r="U29" s="15">
        <v>1.9797059200270528E-2</v>
      </c>
    </row>
    <row r="30" spans="1:21">
      <c r="A30" s="1" t="s">
        <v>29</v>
      </c>
      <c r="C30" s="2">
        <v>0</v>
      </c>
      <c r="E30" s="20">
        <v>1922321376</v>
      </c>
      <c r="G30" s="20">
        <v>0</v>
      </c>
      <c r="I30" s="20">
        <v>1922321376</v>
      </c>
      <c r="K30" s="15">
        <v>0.13758271899280883</v>
      </c>
      <c r="M30" s="2">
        <v>0</v>
      </c>
      <c r="O30" s="13">
        <f>VLOOKUP(A30,'درآمد ناشی از تغییر قیمت اوراق '!A:Q,17,0)</f>
        <v>8064937225</v>
      </c>
      <c r="Q30" s="2">
        <v>0</v>
      </c>
      <c r="S30" s="20">
        <f t="shared" si="0"/>
        <v>8064937225</v>
      </c>
      <c r="U30" s="15">
        <v>0.1368102659461628</v>
      </c>
    </row>
    <row r="31" spans="1:21">
      <c r="A31" s="1" t="s">
        <v>22</v>
      </c>
      <c r="C31" s="2">
        <v>0</v>
      </c>
      <c r="E31" s="20">
        <v>132442769</v>
      </c>
      <c r="G31" s="20">
        <v>0</v>
      </c>
      <c r="I31" s="20">
        <v>132442769</v>
      </c>
      <c r="K31" s="15">
        <v>9.4790790434182287E-3</v>
      </c>
      <c r="M31" s="2">
        <v>0</v>
      </c>
      <c r="O31" s="13">
        <f>VLOOKUP(A31,'درآمد ناشی از تغییر قیمت اوراق '!A:Q,17,0)</f>
        <v>561453435</v>
      </c>
      <c r="Q31" s="2">
        <v>0</v>
      </c>
      <c r="S31" s="20">
        <f t="shared" si="0"/>
        <v>561453435</v>
      </c>
      <c r="U31" s="15">
        <v>9.5242643080506589E-3</v>
      </c>
    </row>
    <row r="32" spans="1:21">
      <c r="A32" s="1" t="s">
        <v>26</v>
      </c>
      <c r="C32" s="2">
        <v>0</v>
      </c>
      <c r="E32" s="20">
        <v>309668330</v>
      </c>
      <c r="G32" s="20">
        <v>0</v>
      </c>
      <c r="I32" s="20">
        <v>309668330</v>
      </c>
      <c r="K32" s="15">
        <v>2.2163313252030546E-2</v>
      </c>
      <c r="M32" s="2">
        <v>0</v>
      </c>
      <c r="O32" s="13">
        <f>VLOOKUP(A32,'درآمد ناشی از تغییر قیمت اوراق '!A:Q,17,0)</f>
        <v>519527158</v>
      </c>
      <c r="Q32" s="2">
        <v>0</v>
      </c>
      <c r="S32" s="20">
        <f t="shared" si="0"/>
        <v>519527158</v>
      </c>
      <c r="U32" s="15">
        <v>8.8130442518396836E-3</v>
      </c>
    </row>
    <row r="33" spans="1:21">
      <c r="A33" s="1" t="s">
        <v>34</v>
      </c>
      <c r="C33" s="2">
        <v>0</v>
      </c>
      <c r="E33" s="20">
        <v>210767774</v>
      </c>
      <c r="G33" s="20">
        <v>0</v>
      </c>
      <c r="I33" s="20">
        <v>210767774</v>
      </c>
      <c r="K33" s="15">
        <v>1.5084888398484852E-2</v>
      </c>
      <c r="M33" s="2">
        <v>0</v>
      </c>
      <c r="O33" s="13">
        <f>VLOOKUP(A33,'درآمد ناشی از تغییر قیمت اوراق '!A:Q,17,0)</f>
        <v>210767774</v>
      </c>
      <c r="Q33" s="2">
        <v>0</v>
      </c>
      <c r="S33" s="20">
        <f t="shared" si="0"/>
        <v>210767774</v>
      </c>
      <c r="U33" s="15">
        <v>3.575377514958988E-3</v>
      </c>
    </row>
    <row r="34" spans="1:21">
      <c r="A34" s="1" t="s">
        <v>27</v>
      </c>
      <c r="C34" s="2">
        <v>0</v>
      </c>
      <c r="E34" s="20">
        <v>747275836</v>
      </c>
      <c r="G34" s="20">
        <v>0</v>
      </c>
      <c r="I34" s="20">
        <v>747275836</v>
      </c>
      <c r="K34" s="15">
        <v>5.3483378293611765E-2</v>
      </c>
      <c r="M34" s="2">
        <v>0</v>
      </c>
      <c r="O34" s="13">
        <f>VLOOKUP(A34,'درآمد ناشی از تغییر قیمت اوراق '!A:Q,17,0)</f>
        <v>924484902</v>
      </c>
      <c r="Q34" s="2">
        <v>0</v>
      </c>
      <c r="S34" s="20">
        <f t="shared" si="0"/>
        <v>924484902</v>
      </c>
      <c r="U34" s="15">
        <v>1.5682580257880711E-2</v>
      </c>
    </row>
    <row r="35" spans="1:21">
      <c r="A35" s="1" t="s">
        <v>15</v>
      </c>
      <c r="C35" s="2">
        <v>0</v>
      </c>
      <c r="E35" s="20">
        <v>1498050200</v>
      </c>
      <c r="G35" s="20">
        <v>0</v>
      </c>
      <c r="I35" s="20">
        <v>1498050200</v>
      </c>
      <c r="K35" s="15">
        <v>0.10721715020023846</v>
      </c>
      <c r="M35" s="2">
        <v>0</v>
      </c>
      <c r="O35" s="13">
        <f>VLOOKUP(A35,'درآمد ناشی از تغییر قیمت اوراق '!A:Q,17,0)</f>
        <v>2795372709</v>
      </c>
      <c r="Q35" s="2">
        <v>0</v>
      </c>
      <c r="S35" s="20">
        <f t="shared" si="0"/>
        <v>2795372709</v>
      </c>
      <c r="U35" s="15">
        <v>4.7419548728965533E-2</v>
      </c>
    </row>
    <row r="36" spans="1:21">
      <c r="A36" s="1" t="s">
        <v>25</v>
      </c>
      <c r="C36" s="2">
        <v>0</v>
      </c>
      <c r="E36" s="20">
        <v>1882939580</v>
      </c>
      <c r="G36" s="2">
        <v>0</v>
      </c>
      <c r="I36" s="20">
        <v>1882939580</v>
      </c>
      <c r="K36" s="15">
        <v>0.13476411923100703</v>
      </c>
      <c r="M36" s="2">
        <v>0</v>
      </c>
      <c r="O36" s="13">
        <f>VLOOKUP(A36,'درآمد ناشی از تغییر قیمت اوراق '!A:Q,17,0)</f>
        <v>4704725215</v>
      </c>
      <c r="Q36" s="2">
        <v>0</v>
      </c>
      <c r="S36" s="20">
        <f t="shared" si="0"/>
        <v>4704725215</v>
      </c>
      <c r="U36" s="15">
        <v>7.9809016475979822E-2</v>
      </c>
    </row>
    <row r="37" spans="1:21">
      <c r="A37" s="1" t="s">
        <v>28</v>
      </c>
      <c r="C37" s="2">
        <v>0</v>
      </c>
      <c r="E37" s="20">
        <v>92889742</v>
      </c>
      <c r="G37" s="2">
        <v>0</v>
      </c>
      <c r="I37" s="20">
        <v>92889742</v>
      </c>
      <c r="K37" s="15">
        <v>6.648224084930798E-3</v>
      </c>
      <c r="M37" s="2">
        <v>0</v>
      </c>
      <c r="O37" s="13">
        <f>VLOOKUP(A37,'درآمد ناشی از تغییر قیمت اوراق '!A:Q,17,0)</f>
        <v>336974736</v>
      </c>
      <c r="Q37" s="2">
        <v>0</v>
      </c>
      <c r="S37" s="20">
        <f t="shared" si="0"/>
        <v>336974736</v>
      </c>
      <c r="U37" s="15">
        <v>5.7163003211470132E-3</v>
      </c>
    </row>
    <row r="38" spans="1:21" ht="22.5" thickBot="1">
      <c r="C38" s="8">
        <f>SUM(C8:C37)</f>
        <v>0</v>
      </c>
      <c r="E38" s="8">
        <f>SUM(E8:E37)</f>
        <v>10504820543</v>
      </c>
      <c r="G38" s="8">
        <f>SUM(G8:G37)</f>
        <v>3467293034</v>
      </c>
      <c r="I38" s="8">
        <f>SUM(I8:I37)</f>
        <v>13972113577</v>
      </c>
      <c r="K38" s="17">
        <f>SUM(K8:K37)</f>
        <v>1</v>
      </c>
      <c r="M38" s="8">
        <f>SUM(M8:M37)</f>
        <v>3131682350</v>
      </c>
      <c r="O38" s="8">
        <f>SUM(O8:O37)</f>
        <v>37520917956</v>
      </c>
      <c r="Q38" s="8">
        <f>SUM(Q8:Q37)</f>
        <v>18297195378</v>
      </c>
      <c r="S38" s="8">
        <f>SUM(S8:S37)</f>
        <v>58949795684</v>
      </c>
      <c r="U38" s="16">
        <f>SUM(U8:U37)</f>
        <v>0.99999999999999978</v>
      </c>
    </row>
    <row r="39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rightToLeft="1" workbookViewId="0">
      <selection activeCell="M38" sqref="M38"/>
    </sheetView>
  </sheetViews>
  <sheetFormatPr defaultRowHeight="21.75"/>
  <cols>
    <col min="1" max="1" width="32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7.28515625" style="1" bestFit="1" customWidth="1"/>
    <col min="18" max="16384" width="9.140625" style="1"/>
  </cols>
  <sheetData>
    <row r="2" spans="1:17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2.5">
      <c r="A3" s="25" t="s">
        <v>112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2.5">
      <c r="A6" s="22" t="s">
        <v>116</v>
      </c>
      <c r="C6" s="23" t="s">
        <v>114</v>
      </c>
      <c r="D6" s="23" t="s">
        <v>114</v>
      </c>
      <c r="E6" s="23" t="s">
        <v>114</v>
      </c>
      <c r="F6" s="23" t="s">
        <v>114</v>
      </c>
      <c r="G6" s="23" t="s">
        <v>114</v>
      </c>
      <c r="H6" s="23" t="s">
        <v>114</v>
      </c>
      <c r="I6" s="23" t="s">
        <v>114</v>
      </c>
      <c r="J6" s="11"/>
      <c r="K6" s="23" t="s">
        <v>115</v>
      </c>
      <c r="L6" s="23" t="s">
        <v>115</v>
      </c>
      <c r="M6" s="23" t="s">
        <v>115</v>
      </c>
      <c r="N6" s="23" t="s">
        <v>115</v>
      </c>
      <c r="O6" s="23" t="s">
        <v>115</v>
      </c>
      <c r="P6" s="23" t="s">
        <v>115</v>
      </c>
      <c r="Q6" s="23" t="s">
        <v>115</v>
      </c>
    </row>
    <row r="7" spans="1:17" ht="22.5">
      <c r="A7" s="23" t="s">
        <v>116</v>
      </c>
      <c r="C7" s="26" t="s">
        <v>180</v>
      </c>
      <c r="E7" s="26" t="s">
        <v>177</v>
      </c>
      <c r="G7" s="26" t="s">
        <v>178</v>
      </c>
      <c r="I7" s="23" t="s">
        <v>181</v>
      </c>
      <c r="J7" s="11"/>
      <c r="K7" s="23" t="s">
        <v>180</v>
      </c>
      <c r="M7" s="23" t="s">
        <v>177</v>
      </c>
      <c r="N7" s="11"/>
      <c r="O7" s="23" t="s">
        <v>178</v>
      </c>
      <c r="Q7" s="26" t="s">
        <v>181</v>
      </c>
    </row>
    <row r="8" spans="1:17">
      <c r="A8" s="11" t="s">
        <v>52</v>
      </c>
      <c r="C8" s="13">
        <v>0</v>
      </c>
      <c r="E8" s="20">
        <v>-38526510</v>
      </c>
      <c r="G8" s="13">
        <v>1333601230</v>
      </c>
      <c r="I8" s="5">
        <v>1295074720</v>
      </c>
      <c r="K8" s="5">
        <v>0</v>
      </c>
      <c r="M8" s="5">
        <v>0</v>
      </c>
      <c r="N8" s="11"/>
      <c r="O8" s="5">
        <v>1333601230</v>
      </c>
      <c r="Q8" s="13">
        <f>K8+M8+O8</f>
        <v>1333601230</v>
      </c>
    </row>
    <row r="9" spans="1:17">
      <c r="A9" s="11" t="s">
        <v>55</v>
      </c>
      <c r="B9" s="11"/>
      <c r="C9" s="13">
        <v>0</v>
      </c>
      <c r="D9" s="11"/>
      <c r="E9" s="13">
        <v>1327740626</v>
      </c>
      <c r="F9" s="11"/>
      <c r="G9" s="13">
        <v>866837472</v>
      </c>
      <c r="H9" s="11"/>
      <c r="I9" s="13">
        <v>2194578098</v>
      </c>
      <c r="J9" s="11"/>
      <c r="K9" s="13">
        <v>0</v>
      </c>
      <c r="L9" s="11"/>
      <c r="M9" s="20">
        <v>-594191472</v>
      </c>
      <c r="N9" s="11"/>
      <c r="O9" s="13">
        <v>7743730929</v>
      </c>
      <c r="P9" s="11"/>
      <c r="Q9" s="13">
        <f t="shared" ref="Q9:Q42" si="0">K9+M9+O9</f>
        <v>7149539457</v>
      </c>
    </row>
    <row r="10" spans="1:17">
      <c r="A10" s="1" t="s">
        <v>58</v>
      </c>
      <c r="C10" s="2">
        <v>0</v>
      </c>
      <c r="E10" s="2">
        <v>829809714</v>
      </c>
      <c r="G10" s="2">
        <v>109778591</v>
      </c>
      <c r="I10" s="2">
        <v>939588305</v>
      </c>
      <c r="K10" s="2">
        <v>0</v>
      </c>
      <c r="M10" s="20">
        <v>0</v>
      </c>
      <c r="O10" s="2">
        <v>196935267</v>
      </c>
      <c r="Q10" s="13">
        <f t="shared" si="0"/>
        <v>196935267</v>
      </c>
    </row>
    <row r="11" spans="1:17">
      <c r="A11" s="1" t="s">
        <v>61</v>
      </c>
      <c r="C11" s="2">
        <v>0</v>
      </c>
      <c r="E11" s="2">
        <v>243962940</v>
      </c>
      <c r="G11" s="2">
        <v>250900317</v>
      </c>
      <c r="I11" s="20">
        <v>494863257</v>
      </c>
      <c r="K11" s="2">
        <v>0</v>
      </c>
      <c r="M11" s="20">
        <v>0</v>
      </c>
      <c r="O11" s="2">
        <v>250900317</v>
      </c>
      <c r="Q11" s="13">
        <f t="shared" si="0"/>
        <v>250900317</v>
      </c>
    </row>
    <row r="12" spans="1:17">
      <c r="A12" s="1" t="s">
        <v>88</v>
      </c>
      <c r="C12" s="2">
        <v>178232430</v>
      </c>
      <c r="E12" s="2">
        <v>1247583203</v>
      </c>
      <c r="G12" s="2">
        <v>91165500</v>
      </c>
      <c r="I12" s="20">
        <v>1516981133</v>
      </c>
      <c r="K12" s="2">
        <v>1078977420</v>
      </c>
      <c r="M12" s="20">
        <v>-560851992</v>
      </c>
      <c r="O12" s="2">
        <v>91165500</v>
      </c>
      <c r="Q12" s="13">
        <f t="shared" si="0"/>
        <v>609290928</v>
      </c>
    </row>
    <row r="13" spans="1:17">
      <c r="A13" s="1" t="s">
        <v>76</v>
      </c>
      <c r="C13" s="2">
        <v>0</v>
      </c>
      <c r="E13" s="2">
        <v>0</v>
      </c>
      <c r="G13" s="2">
        <v>8297854</v>
      </c>
      <c r="I13" s="20">
        <v>8297854</v>
      </c>
      <c r="K13" s="2">
        <v>0</v>
      </c>
      <c r="M13" s="20">
        <v>0</v>
      </c>
      <c r="O13" s="2">
        <v>1788543086</v>
      </c>
      <c r="Q13" s="13">
        <f t="shared" si="0"/>
        <v>1788543086</v>
      </c>
    </row>
    <row r="14" spans="1:17">
      <c r="A14" s="1" t="s">
        <v>90</v>
      </c>
      <c r="C14" s="2">
        <v>0</v>
      </c>
      <c r="E14" s="20">
        <v>-2978482360</v>
      </c>
      <c r="G14" s="2">
        <v>2192714459</v>
      </c>
      <c r="I14" s="20">
        <v>-785767901</v>
      </c>
      <c r="K14" s="2">
        <v>0</v>
      </c>
      <c r="M14" s="20">
        <v>17525757418</v>
      </c>
      <c r="O14" s="2">
        <v>2192714459</v>
      </c>
      <c r="Q14" s="13">
        <f t="shared" si="0"/>
        <v>19718471877</v>
      </c>
    </row>
    <row r="15" spans="1:17">
      <c r="A15" s="1" t="s">
        <v>174</v>
      </c>
      <c r="C15" s="2">
        <v>0</v>
      </c>
      <c r="E15" s="2">
        <v>0</v>
      </c>
      <c r="G15" s="2">
        <v>0</v>
      </c>
      <c r="I15" s="2">
        <v>0</v>
      </c>
      <c r="K15" s="2">
        <v>0</v>
      </c>
      <c r="M15" s="20">
        <v>0</v>
      </c>
      <c r="O15" s="2">
        <v>600880211</v>
      </c>
      <c r="Q15" s="13">
        <f t="shared" si="0"/>
        <v>600880211</v>
      </c>
    </row>
    <row r="16" spans="1:17">
      <c r="A16" s="1" t="s">
        <v>135</v>
      </c>
      <c r="C16" s="2">
        <v>0</v>
      </c>
      <c r="E16" s="2">
        <v>0</v>
      </c>
      <c r="G16" s="2">
        <v>0</v>
      </c>
      <c r="I16" s="2">
        <v>0</v>
      </c>
      <c r="K16" s="2">
        <v>0</v>
      </c>
      <c r="M16" s="20">
        <v>0</v>
      </c>
      <c r="O16" s="2">
        <v>15484043429</v>
      </c>
      <c r="Q16" s="13">
        <f t="shared" si="0"/>
        <v>15484043429</v>
      </c>
    </row>
    <row r="17" spans="1:17">
      <c r="A17" s="1" t="s">
        <v>136</v>
      </c>
      <c r="C17" s="2">
        <v>0</v>
      </c>
      <c r="E17" s="2">
        <v>0</v>
      </c>
      <c r="G17" s="2">
        <v>0</v>
      </c>
      <c r="I17" s="2">
        <v>0</v>
      </c>
      <c r="K17" s="2">
        <v>0</v>
      </c>
      <c r="M17" s="20">
        <v>0</v>
      </c>
      <c r="O17" s="2">
        <v>3889587498</v>
      </c>
      <c r="Q17" s="13">
        <f t="shared" si="0"/>
        <v>3889587498</v>
      </c>
    </row>
    <row r="18" spans="1:17">
      <c r="A18" s="1" t="s">
        <v>133</v>
      </c>
      <c r="C18" s="2">
        <v>0</v>
      </c>
      <c r="E18" s="2">
        <v>0</v>
      </c>
      <c r="G18" s="2">
        <v>0</v>
      </c>
      <c r="I18" s="2">
        <v>0</v>
      </c>
      <c r="K18" s="2">
        <v>0</v>
      </c>
      <c r="M18" s="20">
        <v>0</v>
      </c>
      <c r="O18" s="2">
        <v>6788534445</v>
      </c>
      <c r="Q18" s="13">
        <f t="shared" si="0"/>
        <v>6788534445</v>
      </c>
    </row>
    <row r="19" spans="1:17">
      <c r="A19" s="1" t="s">
        <v>132</v>
      </c>
      <c r="C19" s="2">
        <v>0</v>
      </c>
      <c r="E19" s="2">
        <v>0</v>
      </c>
      <c r="G19" s="2">
        <v>0</v>
      </c>
      <c r="I19" s="2">
        <v>0</v>
      </c>
      <c r="K19" s="2">
        <v>0</v>
      </c>
      <c r="M19" s="20">
        <v>0</v>
      </c>
      <c r="O19" s="2">
        <v>2085151870</v>
      </c>
      <c r="Q19" s="13">
        <f t="shared" si="0"/>
        <v>2085151870</v>
      </c>
    </row>
    <row r="20" spans="1:17">
      <c r="A20" s="1" t="s">
        <v>134</v>
      </c>
      <c r="C20" s="2">
        <v>0</v>
      </c>
      <c r="E20" s="2">
        <v>0</v>
      </c>
      <c r="G20" s="2">
        <v>0</v>
      </c>
      <c r="I20" s="2">
        <v>0</v>
      </c>
      <c r="K20" s="2">
        <v>0</v>
      </c>
      <c r="M20" s="20">
        <v>0</v>
      </c>
      <c r="O20" s="2">
        <v>3138563289</v>
      </c>
      <c r="Q20" s="13">
        <f t="shared" si="0"/>
        <v>3138563289</v>
      </c>
    </row>
    <row r="21" spans="1:17">
      <c r="A21" s="1" t="s">
        <v>130</v>
      </c>
      <c r="C21" s="2">
        <v>0</v>
      </c>
      <c r="E21" s="2">
        <v>0</v>
      </c>
      <c r="G21" s="2">
        <v>0</v>
      </c>
      <c r="I21" s="2">
        <v>0</v>
      </c>
      <c r="K21" s="2">
        <v>0</v>
      </c>
      <c r="M21" s="20">
        <v>0</v>
      </c>
      <c r="O21" s="2">
        <v>3089843827</v>
      </c>
      <c r="Q21" s="13">
        <f t="shared" si="0"/>
        <v>3089843827</v>
      </c>
    </row>
    <row r="22" spans="1:17">
      <c r="A22" s="1" t="s">
        <v>131</v>
      </c>
      <c r="C22" s="2">
        <v>0</v>
      </c>
      <c r="E22" s="2">
        <v>0</v>
      </c>
      <c r="G22" s="2">
        <v>0</v>
      </c>
      <c r="I22" s="2">
        <v>0</v>
      </c>
      <c r="K22" s="2">
        <v>0</v>
      </c>
      <c r="M22" s="20">
        <v>0</v>
      </c>
      <c r="O22" s="2">
        <v>2047430041</v>
      </c>
      <c r="Q22" s="13">
        <f t="shared" si="0"/>
        <v>2047430041</v>
      </c>
    </row>
    <row r="23" spans="1:17">
      <c r="A23" s="1" t="s">
        <v>129</v>
      </c>
      <c r="C23" s="2">
        <v>0</v>
      </c>
      <c r="E23" s="2">
        <v>0</v>
      </c>
      <c r="G23" s="2">
        <v>0</v>
      </c>
      <c r="I23" s="2">
        <v>0</v>
      </c>
      <c r="K23" s="2">
        <v>0</v>
      </c>
      <c r="M23" s="20">
        <v>0</v>
      </c>
      <c r="O23" s="2">
        <v>3016227725</v>
      </c>
      <c r="Q23" s="13">
        <f t="shared" si="0"/>
        <v>3016227725</v>
      </c>
    </row>
    <row r="24" spans="1:17">
      <c r="A24" s="1" t="s">
        <v>128</v>
      </c>
      <c r="C24" s="2">
        <v>0</v>
      </c>
      <c r="E24" s="2">
        <v>0</v>
      </c>
      <c r="G24" s="2">
        <v>0</v>
      </c>
      <c r="I24" s="2">
        <v>0</v>
      </c>
      <c r="K24" s="2">
        <v>0</v>
      </c>
      <c r="M24" s="20">
        <v>0</v>
      </c>
      <c r="O24" s="2">
        <v>10757728001</v>
      </c>
      <c r="Q24" s="13">
        <f t="shared" si="0"/>
        <v>10757728001</v>
      </c>
    </row>
    <row r="25" spans="1:17">
      <c r="A25" s="1" t="s">
        <v>175</v>
      </c>
      <c r="C25" s="2">
        <v>0</v>
      </c>
      <c r="E25" s="2">
        <v>0</v>
      </c>
      <c r="G25" s="2">
        <v>0</v>
      </c>
      <c r="I25" s="2">
        <v>0</v>
      </c>
      <c r="K25" s="2">
        <v>1361947645</v>
      </c>
      <c r="M25" s="20">
        <v>0</v>
      </c>
      <c r="O25" s="2">
        <v>501771670</v>
      </c>
      <c r="Q25" s="13">
        <f t="shared" si="0"/>
        <v>1863719315</v>
      </c>
    </row>
    <row r="26" spans="1:17">
      <c r="A26" s="1" t="s">
        <v>143</v>
      </c>
      <c r="C26" s="2">
        <v>0</v>
      </c>
      <c r="E26" s="2">
        <v>0</v>
      </c>
      <c r="G26" s="2">
        <v>0</v>
      </c>
      <c r="I26" s="2">
        <v>0</v>
      </c>
      <c r="K26" s="2">
        <v>0</v>
      </c>
      <c r="M26" s="20">
        <v>0</v>
      </c>
      <c r="O26" s="2">
        <v>4483918203</v>
      </c>
      <c r="Q26" s="13">
        <f t="shared" si="0"/>
        <v>4483918203</v>
      </c>
    </row>
    <row r="27" spans="1:17">
      <c r="A27" s="1" t="s">
        <v>142</v>
      </c>
      <c r="C27" s="2">
        <v>0</v>
      </c>
      <c r="E27" s="2">
        <v>0</v>
      </c>
      <c r="G27" s="2">
        <v>0</v>
      </c>
      <c r="I27" s="2">
        <v>0</v>
      </c>
      <c r="K27" s="2">
        <v>0</v>
      </c>
      <c r="M27" s="20">
        <v>0</v>
      </c>
      <c r="O27" s="2">
        <v>3101916167</v>
      </c>
      <c r="Q27" s="13">
        <f t="shared" si="0"/>
        <v>3101916167</v>
      </c>
    </row>
    <row r="28" spans="1:17">
      <c r="A28" s="1" t="s">
        <v>138</v>
      </c>
      <c r="C28" s="2">
        <v>0</v>
      </c>
      <c r="E28" s="2">
        <v>0</v>
      </c>
      <c r="G28" s="2">
        <v>0</v>
      </c>
      <c r="I28" s="2">
        <v>0</v>
      </c>
      <c r="K28" s="2">
        <v>0</v>
      </c>
      <c r="M28" s="20">
        <v>0</v>
      </c>
      <c r="O28" s="2">
        <v>3500512419</v>
      </c>
      <c r="Q28" s="13">
        <f t="shared" si="0"/>
        <v>3500512419</v>
      </c>
    </row>
    <row r="29" spans="1:17">
      <c r="A29" s="1" t="s">
        <v>137</v>
      </c>
      <c r="C29" s="2">
        <v>0</v>
      </c>
      <c r="E29" s="2">
        <v>0</v>
      </c>
      <c r="G29" s="2">
        <v>0</v>
      </c>
      <c r="I29" s="2">
        <v>0</v>
      </c>
      <c r="K29" s="2">
        <v>0</v>
      </c>
      <c r="M29" s="20">
        <v>0</v>
      </c>
      <c r="O29" s="2">
        <v>4572015301</v>
      </c>
      <c r="Q29" s="13">
        <f t="shared" si="0"/>
        <v>4572015301</v>
      </c>
    </row>
    <row r="30" spans="1:17">
      <c r="A30" s="1" t="s">
        <v>141</v>
      </c>
      <c r="C30" s="2">
        <v>0</v>
      </c>
      <c r="E30" s="2">
        <v>0</v>
      </c>
      <c r="G30" s="2">
        <v>0</v>
      </c>
      <c r="I30" s="2">
        <v>0</v>
      </c>
      <c r="K30" s="2">
        <v>0</v>
      </c>
      <c r="M30" s="20">
        <v>0</v>
      </c>
      <c r="O30" s="2">
        <v>12215979921</v>
      </c>
      <c r="Q30" s="13">
        <f t="shared" si="0"/>
        <v>12215979921</v>
      </c>
    </row>
    <row r="31" spans="1:17">
      <c r="A31" s="1" t="s">
        <v>139</v>
      </c>
      <c r="C31" s="2">
        <v>0</v>
      </c>
      <c r="E31" s="2">
        <v>0</v>
      </c>
      <c r="G31" s="2">
        <v>0</v>
      </c>
      <c r="I31" s="2">
        <v>0</v>
      </c>
      <c r="K31" s="2">
        <v>0</v>
      </c>
      <c r="M31" s="20">
        <v>0</v>
      </c>
      <c r="O31" s="2">
        <v>502954545</v>
      </c>
      <c r="Q31" s="13">
        <f t="shared" si="0"/>
        <v>502954545</v>
      </c>
    </row>
    <row r="32" spans="1:17">
      <c r="A32" s="1" t="s">
        <v>125</v>
      </c>
      <c r="C32" s="2">
        <v>0</v>
      </c>
      <c r="E32" s="2">
        <v>0</v>
      </c>
      <c r="G32" s="2">
        <v>0</v>
      </c>
      <c r="I32" s="2">
        <v>0</v>
      </c>
      <c r="K32" s="2">
        <v>0</v>
      </c>
      <c r="M32" s="20">
        <v>0</v>
      </c>
      <c r="O32" s="2">
        <v>21661722277</v>
      </c>
      <c r="Q32" s="13">
        <f t="shared" si="0"/>
        <v>21661722277</v>
      </c>
    </row>
    <row r="33" spans="1:17">
      <c r="A33" s="1" t="s">
        <v>122</v>
      </c>
      <c r="C33" s="2">
        <v>0</v>
      </c>
      <c r="E33" s="2">
        <v>0</v>
      </c>
      <c r="G33" s="2">
        <v>0</v>
      </c>
      <c r="I33" s="2">
        <v>0</v>
      </c>
      <c r="K33" s="2">
        <v>0</v>
      </c>
      <c r="M33" s="20">
        <v>0</v>
      </c>
      <c r="O33" s="2">
        <v>6830447</v>
      </c>
      <c r="Q33" s="13">
        <f t="shared" si="0"/>
        <v>6830447</v>
      </c>
    </row>
    <row r="34" spans="1:17">
      <c r="A34" s="1" t="s">
        <v>124</v>
      </c>
      <c r="C34" s="2">
        <v>0</v>
      </c>
      <c r="E34" s="2">
        <v>0</v>
      </c>
      <c r="G34" s="2">
        <v>0</v>
      </c>
      <c r="I34" s="2">
        <v>0</v>
      </c>
      <c r="K34" s="2">
        <v>0</v>
      </c>
      <c r="M34" s="20">
        <v>0</v>
      </c>
      <c r="O34" s="2">
        <v>5795296820</v>
      </c>
      <c r="Q34" s="13">
        <f t="shared" si="0"/>
        <v>5795296820</v>
      </c>
    </row>
    <row r="35" spans="1:17">
      <c r="A35" s="1" t="s">
        <v>123</v>
      </c>
      <c r="C35" s="2">
        <v>0</v>
      </c>
      <c r="E35" s="2">
        <v>0</v>
      </c>
      <c r="G35" s="2">
        <v>0</v>
      </c>
      <c r="I35" s="2">
        <v>0</v>
      </c>
      <c r="K35" s="2">
        <v>0</v>
      </c>
      <c r="M35" s="20">
        <v>0</v>
      </c>
      <c r="O35" s="2">
        <v>739849528</v>
      </c>
      <c r="Q35" s="13">
        <f t="shared" si="0"/>
        <v>739849528</v>
      </c>
    </row>
    <row r="36" spans="1:17">
      <c r="A36" s="1" t="s">
        <v>121</v>
      </c>
      <c r="C36" s="2">
        <v>0</v>
      </c>
      <c r="E36" s="2">
        <v>0</v>
      </c>
      <c r="G36" s="2">
        <v>0</v>
      </c>
      <c r="I36" s="2">
        <v>0</v>
      </c>
      <c r="K36" s="2">
        <v>0</v>
      </c>
      <c r="M36" s="20">
        <v>0</v>
      </c>
      <c r="O36" s="2">
        <v>1785616953</v>
      </c>
      <c r="Q36" s="13">
        <f t="shared" si="0"/>
        <v>1785616953</v>
      </c>
    </row>
    <row r="37" spans="1:17">
      <c r="A37" s="1" t="s">
        <v>144</v>
      </c>
      <c r="C37" s="2">
        <v>0</v>
      </c>
      <c r="E37" s="2">
        <v>0</v>
      </c>
      <c r="G37" s="2">
        <v>0</v>
      </c>
      <c r="I37" s="2">
        <v>0</v>
      </c>
      <c r="K37" s="2">
        <v>0</v>
      </c>
      <c r="M37" s="20">
        <v>0</v>
      </c>
      <c r="O37" s="2">
        <v>917195523</v>
      </c>
      <c r="Q37" s="13">
        <f t="shared" si="0"/>
        <v>917195523</v>
      </c>
    </row>
    <row r="38" spans="1:17">
      <c r="A38" s="1" t="s">
        <v>51</v>
      </c>
      <c r="C38" s="2">
        <v>835711416</v>
      </c>
      <c r="E38" s="2">
        <v>0</v>
      </c>
      <c r="G38" s="2">
        <v>0</v>
      </c>
      <c r="I38" s="2">
        <v>835711416</v>
      </c>
      <c r="K38" s="2">
        <v>3961844769</v>
      </c>
      <c r="M38" s="20">
        <v>-4838316748</v>
      </c>
      <c r="O38" s="2">
        <v>0</v>
      </c>
      <c r="Q38" s="20">
        <f t="shared" si="0"/>
        <v>-876471979</v>
      </c>
    </row>
    <row r="39" spans="1:17">
      <c r="A39" s="1" t="s">
        <v>48</v>
      </c>
      <c r="C39" s="2">
        <v>16714228</v>
      </c>
      <c r="E39" s="20">
        <v>4006094</v>
      </c>
      <c r="F39" s="20"/>
      <c r="G39" s="20">
        <v>0</v>
      </c>
      <c r="H39" s="20"/>
      <c r="I39" s="20">
        <v>20720322</v>
      </c>
      <c r="K39" s="2">
        <v>17897305</v>
      </c>
      <c r="M39" s="20">
        <v>-1450000</v>
      </c>
      <c r="O39" s="2">
        <v>0</v>
      </c>
      <c r="Q39" s="20">
        <f t="shared" si="0"/>
        <v>16447305</v>
      </c>
    </row>
    <row r="40" spans="1:17">
      <c r="A40" s="1" t="s">
        <v>67</v>
      </c>
      <c r="C40" s="2">
        <v>7334095891</v>
      </c>
      <c r="E40" s="20">
        <v>384720875</v>
      </c>
      <c r="F40" s="20"/>
      <c r="G40" s="20">
        <v>0</v>
      </c>
      <c r="H40" s="20"/>
      <c r="I40" s="20">
        <v>7718816766</v>
      </c>
      <c r="K40" s="2">
        <v>67035531507</v>
      </c>
      <c r="M40" s="20">
        <v>-41462680750</v>
      </c>
      <c r="O40" s="2">
        <v>0</v>
      </c>
      <c r="Q40" s="20">
        <f t="shared" si="0"/>
        <v>25572850757</v>
      </c>
    </row>
    <row r="41" spans="1:17">
      <c r="A41" s="1" t="s">
        <v>73</v>
      </c>
      <c r="C41" s="2">
        <v>0</v>
      </c>
      <c r="E41" s="20">
        <v>-4407052567</v>
      </c>
      <c r="F41" s="20"/>
      <c r="G41" s="20">
        <v>0</v>
      </c>
      <c r="H41" s="20"/>
      <c r="I41" s="20">
        <v>-4407052567</v>
      </c>
      <c r="K41" s="2">
        <v>0</v>
      </c>
      <c r="M41" s="20">
        <v>-1755761888</v>
      </c>
      <c r="O41" s="2">
        <v>0</v>
      </c>
      <c r="Q41" s="20">
        <f t="shared" si="0"/>
        <v>-1755761888</v>
      </c>
    </row>
    <row r="42" spans="1:17">
      <c r="A42" s="1" t="s">
        <v>44</v>
      </c>
      <c r="C42" s="2">
        <v>11629611</v>
      </c>
      <c r="E42" s="20">
        <v>2222917</v>
      </c>
      <c r="F42" s="20"/>
      <c r="G42" s="20">
        <v>0</v>
      </c>
      <c r="H42" s="20"/>
      <c r="I42" s="20">
        <v>13852528</v>
      </c>
      <c r="K42" s="2">
        <v>53808694</v>
      </c>
      <c r="M42" s="20">
        <v>1897682</v>
      </c>
      <c r="O42" s="2">
        <v>0</v>
      </c>
      <c r="Q42" s="13">
        <f t="shared" si="0"/>
        <v>55706376</v>
      </c>
    </row>
    <row r="43" spans="1:17" ht="22.5" thickBot="1">
      <c r="C43" s="8">
        <f>SUM(C8:C42)</f>
        <v>8376383576</v>
      </c>
      <c r="E43" s="21">
        <f>SUM(E8:E42)</f>
        <v>-3384015068</v>
      </c>
      <c r="G43" s="8">
        <f>SUM(G8:G42)</f>
        <v>4853295423</v>
      </c>
      <c r="I43" s="8">
        <f>SUM(I8:I42)</f>
        <v>9845663931</v>
      </c>
      <c r="K43" s="8">
        <f>SUM(K8:K42)</f>
        <v>73510007340</v>
      </c>
      <c r="M43" s="21">
        <f>SUM(M8:M42)</f>
        <v>-31685597750</v>
      </c>
      <c r="O43" s="8">
        <f>SUM(O8:O42)</f>
        <v>124281160898</v>
      </c>
      <c r="Q43" s="8">
        <f>SUM(Q8:Q42)</f>
        <v>166105570488</v>
      </c>
    </row>
    <row r="44" spans="1:17" ht="22.5" thickTop="1">
      <c r="K44" s="5"/>
    </row>
    <row r="45" spans="1:17">
      <c r="K45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K9" sqref="K9"/>
    </sheetView>
  </sheetViews>
  <sheetFormatPr defaultRowHeight="21.7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6384" width="9.140625" style="1"/>
  </cols>
  <sheetData>
    <row r="2" spans="1:11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22.5">
      <c r="A3" s="25" t="s">
        <v>112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6" spans="1:11" ht="22.5">
      <c r="A6" s="23" t="s">
        <v>182</v>
      </c>
      <c r="B6" s="23" t="s">
        <v>182</v>
      </c>
      <c r="C6" s="23"/>
      <c r="D6" s="4"/>
      <c r="E6" s="23" t="s">
        <v>114</v>
      </c>
      <c r="F6" s="23" t="s">
        <v>114</v>
      </c>
      <c r="G6" s="23" t="s">
        <v>114</v>
      </c>
      <c r="I6" s="23" t="s">
        <v>115</v>
      </c>
      <c r="J6" s="23" t="s">
        <v>115</v>
      </c>
      <c r="K6" s="23" t="s">
        <v>115</v>
      </c>
    </row>
    <row r="7" spans="1:11" ht="22.5">
      <c r="A7" s="26" t="s">
        <v>183</v>
      </c>
      <c r="C7" s="26" t="s">
        <v>99</v>
      </c>
      <c r="E7" s="26" t="s">
        <v>184</v>
      </c>
      <c r="G7" s="26" t="s">
        <v>185</v>
      </c>
      <c r="I7" s="26" t="s">
        <v>184</v>
      </c>
      <c r="J7" s="6"/>
      <c r="K7" s="26" t="s">
        <v>185</v>
      </c>
    </row>
    <row r="8" spans="1:11">
      <c r="A8" s="1" t="s">
        <v>105</v>
      </c>
      <c r="C8" s="1" t="s">
        <v>108</v>
      </c>
      <c r="E8" s="2">
        <v>0</v>
      </c>
      <c r="G8" s="1">
        <v>0</v>
      </c>
      <c r="I8" s="2">
        <v>3113</v>
      </c>
      <c r="J8" s="11"/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rightToLeft="1" workbookViewId="0">
      <selection activeCell="F19" sqref="F19"/>
    </sheetView>
  </sheetViews>
  <sheetFormatPr defaultRowHeight="21.75"/>
  <cols>
    <col min="1" max="1" width="34.140625" style="1" bestFit="1" customWidth="1"/>
    <col min="2" max="2" width="1" style="1" customWidth="1"/>
    <col min="3" max="3" width="21.7109375" style="1" customWidth="1"/>
    <col min="4" max="4" width="1" style="1" customWidth="1"/>
    <col min="5" max="5" width="28" style="1" customWidth="1"/>
    <col min="6" max="16384" width="9.140625" style="1"/>
  </cols>
  <sheetData>
    <row r="2" spans="1:5" ht="22.5">
      <c r="A2" s="25" t="s">
        <v>0</v>
      </c>
      <c r="B2" s="25"/>
      <c r="C2" s="25"/>
      <c r="D2" s="25"/>
      <c r="E2" s="25"/>
    </row>
    <row r="3" spans="1:5" ht="22.5">
      <c r="A3" s="25" t="s">
        <v>112</v>
      </c>
      <c r="B3" s="25"/>
      <c r="C3" s="25"/>
      <c r="D3" s="25"/>
      <c r="E3" s="25"/>
    </row>
    <row r="4" spans="1:5" ht="22.5">
      <c r="A4" s="25" t="s">
        <v>2</v>
      </c>
      <c r="B4" s="25"/>
      <c r="C4" s="25"/>
      <c r="D4" s="25"/>
      <c r="E4" s="25"/>
    </row>
    <row r="5" spans="1:5" ht="22.5">
      <c r="E5" s="3" t="s">
        <v>194</v>
      </c>
    </row>
    <row r="6" spans="1:5" ht="22.5">
      <c r="A6" s="22" t="s">
        <v>186</v>
      </c>
      <c r="C6" s="23" t="s">
        <v>114</v>
      </c>
      <c r="D6" s="4"/>
      <c r="E6" s="23" t="s">
        <v>195</v>
      </c>
    </row>
    <row r="7" spans="1:5" ht="22.5">
      <c r="A7" s="22" t="s">
        <v>186</v>
      </c>
      <c r="C7" s="26" t="s">
        <v>102</v>
      </c>
      <c r="E7" s="26" t="s">
        <v>102</v>
      </c>
    </row>
    <row r="8" spans="1:5">
      <c r="A8" s="1" t="s">
        <v>188</v>
      </c>
      <c r="C8" s="2">
        <v>0</v>
      </c>
      <c r="E8" s="2">
        <v>734332126</v>
      </c>
    </row>
    <row r="9" spans="1:5" ht="22.5" thickBot="1">
      <c r="A9" s="1" t="s">
        <v>86</v>
      </c>
      <c r="C9" s="8">
        <v>0</v>
      </c>
      <c r="E9" s="8">
        <v>734332126</v>
      </c>
    </row>
    <row r="10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1"/>
  <sheetViews>
    <sheetView rightToLeft="1" workbookViewId="0">
      <selection activeCell="M14" sqref="M14"/>
    </sheetView>
  </sheetViews>
  <sheetFormatPr defaultRowHeight="21.75"/>
  <cols>
    <col min="1" max="1" width="28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5703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9.5703125" style="1" customWidth="1"/>
    <col min="26" max="26" width="1" style="1" customWidth="1"/>
    <col min="27" max="16384" width="9.140625" style="1"/>
  </cols>
  <sheetData>
    <row r="2" spans="1:25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22.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6" spans="1:25" ht="22.5">
      <c r="A6" s="22" t="s">
        <v>3</v>
      </c>
      <c r="C6" s="23" t="s">
        <v>192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2.5">
      <c r="A7" s="22" t="s">
        <v>3</v>
      </c>
      <c r="C7" s="24" t="s">
        <v>7</v>
      </c>
      <c r="E7" s="24" t="s">
        <v>8</v>
      </c>
      <c r="G7" s="24" t="s">
        <v>9</v>
      </c>
      <c r="I7" s="26" t="s">
        <v>10</v>
      </c>
      <c r="J7" s="26" t="s">
        <v>10</v>
      </c>
      <c r="K7" s="26" t="s">
        <v>10</v>
      </c>
      <c r="M7" s="26" t="s">
        <v>11</v>
      </c>
      <c r="N7" s="26" t="s">
        <v>11</v>
      </c>
      <c r="O7" s="26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2.5">
      <c r="A8" s="23" t="s">
        <v>3</v>
      </c>
      <c r="C8" s="23" t="s">
        <v>7</v>
      </c>
      <c r="E8" s="23" t="s">
        <v>8</v>
      </c>
      <c r="G8" s="23" t="s">
        <v>9</v>
      </c>
      <c r="I8" s="26" t="s">
        <v>7</v>
      </c>
      <c r="K8" s="26" t="s">
        <v>8</v>
      </c>
      <c r="M8" s="26" t="s">
        <v>7</v>
      </c>
      <c r="O8" s="26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>
      <c r="A9" s="1" t="s">
        <v>15</v>
      </c>
      <c r="C9" s="2">
        <v>12400000</v>
      </c>
      <c r="E9" s="2">
        <v>5026413991</v>
      </c>
      <c r="G9" s="2">
        <v>6323736500</v>
      </c>
      <c r="I9" s="2">
        <v>0</v>
      </c>
      <c r="K9" s="2">
        <v>0</v>
      </c>
      <c r="M9" s="2">
        <v>0</v>
      </c>
      <c r="O9" s="2">
        <v>0</v>
      </c>
      <c r="Q9" s="2">
        <v>12400000</v>
      </c>
      <c r="S9" s="2">
        <v>637</v>
      </c>
      <c r="U9" s="2">
        <v>5026413991</v>
      </c>
      <c r="W9" s="2">
        <v>7821786700</v>
      </c>
      <c r="Y9" s="9">
        <v>6.7984296967050243E-3</v>
      </c>
    </row>
    <row r="10" spans="1:25">
      <c r="A10" s="1" t="s">
        <v>16</v>
      </c>
      <c r="C10" s="2">
        <v>424984</v>
      </c>
      <c r="E10" s="2">
        <v>1634233746</v>
      </c>
      <c r="G10" s="2">
        <v>2076426563.204</v>
      </c>
      <c r="I10" s="2">
        <v>0</v>
      </c>
      <c r="K10" s="2">
        <v>0</v>
      </c>
      <c r="M10" s="19">
        <v>-424984</v>
      </c>
      <c r="O10" s="2">
        <v>2565566612</v>
      </c>
      <c r="Q10" s="2">
        <v>0</v>
      </c>
      <c r="S10" s="2">
        <v>0</v>
      </c>
      <c r="U10" s="2">
        <v>0</v>
      </c>
      <c r="W10" s="2">
        <v>0</v>
      </c>
      <c r="Y10" s="9">
        <v>0</v>
      </c>
    </row>
    <row r="11" spans="1:25">
      <c r="A11" s="1" t="s">
        <v>17</v>
      </c>
      <c r="C11" s="2">
        <v>110000</v>
      </c>
      <c r="E11" s="2">
        <v>4313521095</v>
      </c>
      <c r="G11" s="2">
        <v>6769299487.5</v>
      </c>
      <c r="I11" s="2">
        <v>0</v>
      </c>
      <c r="K11" s="2">
        <v>0</v>
      </c>
      <c r="M11" s="2">
        <v>0</v>
      </c>
      <c r="O11" s="2">
        <v>0</v>
      </c>
      <c r="Q11" s="2">
        <v>110000</v>
      </c>
      <c r="S11" s="2">
        <v>77335</v>
      </c>
      <c r="U11" s="2">
        <v>4313521095</v>
      </c>
      <c r="W11" s="2">
        <v>8423908212.5</v>
      </c>
      <c r="Y11" s="9">
        <v>7.3217731383773662E-3</v>
      </c>
    </row>
    <row r="12" spans="1:25">
      <c r="A12" s="1" t="s">
        <v>18</v>
      </c>
      <c r="C12" s="2">
        <v>195000</v>
      </c>
      <c r="E12" s="2">
        <v>4116731889</v>
      </c>
      <c r="G12" s="2">
        <v>4713540487.5</v>
      </c>
      <c r="I12" s="2">
        <v>0</v>
      </c>
      <c r="K12" s="2">
        <v>0</v>
      </c>
      <c r="M12" s="2">
        <v>0</v>
      </c>
      <c r="O12" s="2">
        <v>0</v>
      </c>
      <c r="Q12" s="2">
        <v>195000</v>
      </c>
      <c r="S12" s="2">
        <v>28385</v>
      </c>
      <c r="U12" s="2">
        <v>4116731889</v>
      </c>
      <c r="W12" s="2">
        <v>5481108018.75</v>
      </c>
      <c r="Y12" s="9">
        <v>4.7639917776737687E-3</v>
      </c>
    </row>
    <row r="13" spans="1:25">
      <c r="A13" s="1" t="s">
        <v>19</v>
      </c>
      <c r="C13" s="2">
        <v>273813</v>
      </c>
      <c r="E13" s="2">
        <v>2209737895</v>
      </c>
      <c r="G13" s="2">
        <v>2594841603.5025001</v>
      </c>
      <c r="I13" s="2">
        <v>0</v>
      </c>
      <c r="K13" s="2">
        <v>0</v>
      </c>
      <c r="M13" s="19">
        <v>-273813</v>
      </c>
      <c r="O13" s="2">
        <v>2645816602</v>
      </c>
      <c r="Q13" s="2">
        <v>0</v>
      </c>
      <c r="S13" s="2">
        <v>0</v>
      </c>
      <c r="U13" s="2">
        <v>0</v>
      </c>
      <c r="W13" s="2">
        <v>0</v>
      </c>
      <c r="Y13" s="9">
        <v>0</v>
      </c>
    </row>
    <row r="14" spans="1:25">
      <c r="A14" s="1" t="s">
        <v>20</v>
      </c>
      <c r="C14" s="2">
        <v>15000</v>
      </c>
      <c r="E14" s="2">
        <v>158351348</v>
      </c>
      <c r="G14" s="2">
        <v>194702955</v>
      </c>
      <c r="I14" s="2">
        <v>0</v>
      </c>
      <c r="K14" s="2">
        <v>0</v>
      </c>
      <c r="M14" s="19">
        <v>-15000</v>
      </c>
      <c r="O14" s="2">
        <v>218201593</v>
      </c>
      <c r="Q14" s="2">
        <v>0</v>
      </c>
      <c r="S14" s="2">
        <v>0</v>
      </c>
      <c r="U14" s="2">
        <v>0</v>
      </c>
      <c r="W14" s="2">
        <v>0</v>
      </c>
      <c r="Y14" s="9">
        <v>0</v>
      </c>
    </row>
    <row r="15" spans="1:25">
      <c r="A15" s="1" t="s">
        <v>21</v>
      </c>
      <c r="C15" s="2">
        <v>101765</v>
      </c>
      <c r="E15" s="2">
        <v>364556621</v>
      </c>
      <c r="G15" s="2">
        <v>457004608.31875002</v>
      </c>
      <c r="I15" s="2">
        <v>0</v>
      </c>
      <c r="K15" s="2">
        <v>0</v>
      </c>
      <c r="M15" s="19">
        <v>-101765</v>
      </c>
      <c r="O15" s="2">
        <v>548707856</v>
      </c>
      <c r="Q15" s="2">
        <v>0</v>
      </c>
      <c r="S15" s="2">
        <v>0</v>
      </c>
      <c r="U15" s="2">
        <v>0</v>
      </c>
      <c r="W15" s="2">
        <v>0</v>
      </c>
      <c r="Y15" s="9">
        <v>0</v>
      </c>
    </row>
    <row r="16" spans="1:25">
      <c r="A16" s="1" t="s">
        <v>22</v>
      </c>
      <c r="C16" s="2">
        <v>303970</v>
      </c>
      <c r="E16" s="2">
        <v>890901926</v>
      </c>
      <c r="G16" s="2">
        <v>1319912592.6125</v>
      </c>
      <c r="I16" s="2">
        <v>0</v>
      </c>
      <c r="K16" s="2">
        <v>0</v>
      </c>
      <c r="M16" s="19">
        <v>0</v>
      </c>
      <c r="O16" s="2">
        <v>0</v>
      </c>
      <c r="Q16" s="2">
        <v>303970</v>
      </c>
      <c r="S16" s="2">
        <v>4825</v>
      </c>
      <c r="U16" s="2">
        <v>890901926</v>
      </c>
      <c r="W16" s="2">
        <v>1452355361.3125</v>
      </c>
      <c r="Y16" s="9">
        <v>1.2623376470385795E-3</v>
      </c>
    </row>
    <row r="17" spans="1:25">
      <c r="A17" s="1" t="s">
        <v>23</v>
      </c>
      <c r="C17" s="2">
        <v>89546</v>
      </c>
      <c r="E17" s="2">
        <v>1865834749</v>
      </c>
      <c r="G17" s="2">
        <v>2398159297.1925001</v>
      </c>
      <c r="I17" s="2">
        <v>0</v>
      </c>
      <c r="K17" s="2">
        <v>0</v>
      </c>
      <c r="M17" s="19">
        <v>0</v>
      </c>
      <c r="O17" s="2">
        <v>0</v>
      </c>
      <c r="Q17" s="2">
        <v>89546</v>
      </c>
      <c r="S17" s="2">
        <v>33762</v>
      </c>
      <c r="U17" s="2">
        <v>1865834749</v>
      </c>
      <c r="W17" s="2">
        <v>2993775344.493</v>
      </c>
      <c r="Y17" s="9">
        <v>2.6020872196968149E-3</v>
      </c>
    </row>
    <row r="18" spans="1:25">
      <c r="A18" s="1" t="s">
        <v>24</v>
      </c>
      <c r="C18" s="2">
        <v>1997564</v>
      </c>
      <c r="E18" s="2">
        <v>4815650782</v>
      </c>
      <c r="G18" s="2">
        <v>10110006495.361</v>
      </c>
      <c r="I18" s="2">
        <v>0</v>
      </c>
      <c r="K18" s="2">
        <v>0</v>
      </c>
      <c r="M18" s="19">
        <v>0</v>
      </c>
      <c r="O18" s="2">
        <v>0</v>
      </c>
      <c r="Q18" s="2">
        <v>1997564</v>
      </c>
      <c r="S18" s="2">
        <v>5861</v>
      </c>
      <c r="U18" s="2">
        <v>4815650782</v>
      </c>
      <c r="W18" s="2">
        <v>11593572308.611</v>
      </c>
      <c r="Y18" s="9">
        <v>1.0076736850131447E-2</v>
      </c>
    </row>
    <row r="19" spans="1:25">
      <c r="A19" s="1" t="s">
        <v>25</v>
      </c>
      <c r="C19" s="2">
        <v>1759000</v>
      </c>
      <c r="E19" s="2">
        <v>4304121692</v>
      </c>
      <c r="G19" s="2">
        <v>7125907327.25</v>
      </c>
      <c r="I19" s="2">
        <v>0</v>
      </c>
      <c r="K19" s="2">
        <v>0</v>
      </c>
      <c r="M19" s="19">
        <v>0</v>
      </c>
      <c r="O19" s="2">
        <v>0</v>
      </c>
      <c r="Q19" s="2">
        <v>1759000</v>
      </c>
      <c r="S19" s="2">
        <v>5172</v>
      </c>
      <c r="U19" s="2">
        <v>4304121692</v>
      </c>
      <c r="W19" s="2">
        <v>9008846907</v>
      </c>
      <c r="Y19" s="9">
        <v>7.8301818618523571E-3</v>
      </c>
    </row>
    <row r="20" spans="1:25">
      <c r="A20" s="1" t="s">
        <v>26</v>
      </c>
      <c r="C20" s="2">
        <v>770</v>
      </c>
      <c r="E20" s="2">
        <v>3558441840</v>
      </c>
      <c r="G20" s="2">
        <v>3768300668.8249998</v>
      </c>
      <c r="I20" s="2">
        <v>0</v>
      </c>
      <c r="K20" s="2">
        <v>0</v>
      </c>
      <c r="M20" s="19">
        <v>0</v>
      </c>
      <c r="O20" s="2">
        <v>0</v>
      </c>
      <c r="Q20" s="2">
        <v>770</v>
      </c>
      <c r="S20" s="2">
        <v>5302692</v>
      </c>
      <c r="U20" s="2">
        <v>3558441840</v>
      </c>
      <c r="W20" s="2">
        <v>4077968998.9499998</v>
      </c>
      <c r="Y20" s="9">
        <v>3.5444312927510719E-3</v>
      </c>
    </row>
    <row r="21" spans="1:25">
      <c r="A21" s="1" t="s">
        <v>27</v>
      </c>
      <c r="C21" s="2">
        <v>1950</v>
      </c>
      <c r="E21" s="2">
        <v>9420447098</v>
      </c>
      <c r="G21" s="2">
        <v>9597656164.6875</v>
      </c>
      <c r="I21" s="2">
        <v>0</v>
      </c>
      <c r="K21" s="2">
        <v>0</v>
      </c>
      <c r="M21" s="19">
        <v>0</v>
      </c>
      <c r="O21" s="2">
        <v>0</v>
      </c>
      <c r="Q21" s="2">
        <v>1950</v>
      </c>
      <c r="S21" s="2">
        <v>5311733</v>
      </c>
      <c r="U21" s="2">
        <v>9420447098</v>
      </c>
      <c r="W21" s="2">
        <v>10344932000.8125</v>
      </c>
      <c r="Y21" s="9">
        <v>8.9914613658178405E-3</v>
      </c>
    </row>
    <row r="22" spans="1:25">
      <c r="A22" s="1" t="s">
        <v>28</v>
      </c>
      <c r="C22" s="2">
        <v>250</v>
      </c>
      <c r="E22" s="2">
        <v>987481308</v>
      </c>
      <c r="G22" s="2">
        <v>1231566365.3125</v>
      </c>
      <c r="I22" s="2">
        <v>0</v>
      </c>
      <c r="K22" s="2">
        <v>0</v>
      </c>
      <c r="M22" s="19">
        <v>0</v>
      </c>
      <c r="O22" s="2">
        <v>0</v>
      </c>
      <c r="Q22" s="2">
        <v>250</v>
      </c>
      <c r="S22" s="2">
        <v>5304455</v>
      </c>
      <c r="U22" s="2">
        <v>987481308</v>
      </c>
      <c r="W22" s="2">
        <v>1324456107.8125</v>
      </c>
      <c r="Y22" s="9">
        <v>1.15117198674503E-3</v>
      </c>
    </row>
    <row r="23" spans="1:25">
      <c r="A23" s="1" t="s">
        <v>29</v>
      </c>
      <c r="C23" s="2">
        <v>4483253</v>
      </c>
      <c r="E23" s="2">
        <v>10922980843</v>
      </c>
      <c r="G23" s="2">
        <v>17065596692.813</v>
      </c>
      <c r="I23" s="2">
        <v>0</v>
      </c>
      <c r="K23" s="2">
        <v>0</v>
      </c>
      <c r="M23" s="19">
        <v>0</v>
      </c>
      <c r="O23" s="2">
        <v>0</v>
      </c>
      <c r="Q23" s="2">
        <v>4483253</v>
      </c>
      <c r="S23" s="2">
        <v>4277</v>
      </c>
      <c r="U23" s="2">
        <v>10922980843</v>
      </c>
      <c r="W23" s="2">
        <v>18987918068.4603</v>
      </c>
      <c r="Y23" s="9">
        <v>1.6503649489089545E-2</v>
      </c>
    </row>
    <row r="24" spans="1:25">
      <c r="A24" s="1" t="s">
        <v>30</v>
      </c>
      <c r="C24" s="2">
        <v>14652</v>
      </c>
      <c r="E24" s="2">
        <v>94302845</v>
      </c>
      <c r="G24" s="2">
        <v>122384621.205</v>
      </c>
      <c r="I24" s="2">
        <v>0</v>
      </c>
      <c r="K24" s="2">
        <v>0</v>
      </c>
      <c r="M24" s="19">
        <v>-14652</v>
      </c>
      <c r="O24" s="2">
        <v>133124766</v>
      </c>
      <c r="Q24" s="2">
        <v>0</v>
      </c>
      <c r="S24" s="2">
        <v>0</v>
      </c>
      <c r="U24" s="2">
        <v>0</v>
      </c>
      <c r="W24" s="2">
        <v>0</v>
      </c>
      <c r="Y24" s="9">
        <v>0</v>
      </c>
    </row>
    <row r="25" spans="1:25">
      <c r="A25" s="1" t="s">
        <v>31</v>
      </c>
      <c r="C25" s="2">
        <v>1080572</v>
      </c>
      <c r="E25" s="2">
        <v>7023891141</v>
      </c>
      <c r="G25" s="2">
        <v>7755623993.9040003</v>
      </c>
      <c r="I25" s="2">
        <v>0</v>
      </c>
      <c r="K25" s="2">
        <v>0</v>
      </c>
      <c r="M25" s="19">
        <v>-300000</v>
      </c>
      <c r="O25" s="2">
        <v>2302034192</v>
      </c>
      <c r="Q25" s="2">
        <v>780572</v>
      </c>
      <c r="S25" s="2">
        <v>8197</v>
      </c>
      <c r="U25" s="2">
        <v>5073843072</v>
      </c>
      <c r="W25" s="2">
        <v>6335964784.3310003</v>
      </c>
      <c r="Y25" s="9">
        <v>5.5070040643109223E-3</v>
      </c>
    </row>
    <row r="26" spans="1:25">
      <c r="A26" s="1" t="s">
        <v>32</v>
      </c>
      <c r="C26" s="2">
        <v>1542723</v>
      </c>
      <c r="E26" s="2">
        <v>3981694295</v>
      </c>
      <c r="G26" s="2">
        <v>9016375922.3264999</v>
      </c>
      <c r="I26" s="2">
        <v>0</v>
      </c>
      <c r="K26" s="2">
        <v>0</v>
      </c>
      <c r="M26" s="19">
        <v>-400000</v>
      </c>
      <c r="O26" s="2">
        <v>2536030284</v>
      </c>
      <c r="Q26" s="2">
        <v>1142723</v>
      </c>
      <c r="S26" s="2">
        <v>6816</v>
      </c>
      <c r="U26" s="2">
        <v>2949313423</v>
      </c>
      <c r="W26" s="2">
        <v>7712859168.3120003</v>
      </c>
      <c r="Y26" s="9">
        <v>6.7037536086679431E-3</v>
      </c>
    </row>
    <row r="27" spans="1:25">
      <c r="A27" s="1" t="s">
        <v>33</v>
      </c>
      <c r="C27" s="2">
        <v>60000</v>
      </c>
      <c r="E27" s="2">
        <v>876461141</v>
      </c>
      <c r="G27" s="2">
        <v>975297225</v>
      </c>
      <c r="I27" s="2">
        <v>0</v>
      </c>
      <c r="K27" s="2">
        <v>0</v>
      </c>
      <c r="M27" s="19">
        <v>-60000</v>
      </c>
      <c r="O27" s="2">
        <v>868751486</v>
      </c>
      <c r="Q27" s="2">
        <v>0</v>
      </c>
      <c r="S27" s="2">
        <v>0</v>
      </c>
      <c r="U27" s="2">
        <v>0</v>
      </c>
      <c r="W27" s="2">
        <v>0</v>
      </c>
      <c r="Y27" s="9">
        <v>0</v>
      </c>
    </row>
    <row r="28" spans="1:25">
      <c r="A28" s="1" t="s">
        <v>34</v>
      </c>
      <c r="C28" s="2">
        <v>0</v>
      </c>
      <c r="E28" s="2">
        <v>0</v>
      </c>
      <c r="G28" s="2">
        <v>0</v>
      </c>
      <c r="I28" s="2">
        <v>100000</v>
      </c>
      <c r="K28" s="2">
        <v>1808351976</v>
      </c>
      <c r="M28" s="19">
        <v>0</v>
      </c>
      <c r="O28" s="2">
        <v>0</v>
      </c>
      <c r="Q28" s="2">
        <v>100000</v>
      </c>
      <c r="S28" s="2">
        <v>20390</v>
      </c>
      <c r="U28" s="2">
        <v>1808351976</v>
      </c>
      <c r="W28" s="2">
        <v>2019119750</v>
      </c>
      <c r="Y28" s="9">
        <v>1.7549498849928527E-3</v>
      </c>
    </row>
    <row r="29" spans="1:25" ht="22.5" thickBot="1">
      <c r="E29" s="8">
        <f>SUM(E9:E28)</f>
        <v>66565756245</v>
      </c>
      <c r="G29" s="8">
        <f>SUM(G9:G28)</f>
        <v>93616339571.514771</v>
      </c>
      <c r="K29" s="8">
        <f>SUM(K9:K28)</f>
        <v>1808351976</v>
      </c>
      <c r="O29" s="8">
        <f>SUM(O9:O28)</f>
        <v>11818233391</v>
      </c>
      <c r="U29" s="8">
        <f>SUM(U9:U28)</f>
        <v>60054035684</v>
      </c>
      <c r="W29" s="8">
        <f>SUM(W9:W28)</f>
        <v>97578571731.344788</v>
      </c>
      <c r="Y29" s="10">
        <f>SUM(Y9:Y28)</f>
        <v>8.4811959883850568E-2</v>
      </c>
    </row>
    <row r="30" spans="1:25" ht="22.5" thickTop="1"/>
    <row r="31" spans="1:25">
      <c r="W31" s="2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3"/>
  <sheetViews>
    <sheetView rightToLeft="1" topLeftCell="J1" workbookViewId="0">
      <selection activeCell="AK18" sqref="AK18"/>
    </sheetView>
  </sheetViews>
  <sheetFormatPr defaultRowHeight="21.75"/>
  <cols>
    <col min="1" max="1" width="31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2.42578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7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13.85546875" style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" style="1" customWidth="1"/>
    <col min="32" max="32" width="1" style="1" customWidth="1"/>
    <col min="33" max="33" width="18.140625" style="1" customWidth="1"/>
    <col min="34" max="34" width="1" style="1" customWidth="1"/>
    <col min="35" max="35" width="25.140625" style="1" bestFit="1" customWidth="1"/>
    <col min="36" max="36" width="1" style="1" customWidth="1"/>
    <col min="37" max="37" width="33.42578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22.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6" spans="1:37" ht="22.5">
      <c r="A6" s="22" t="s">
        <v>36</v>
      </c>
      <c r="B6" s="25" t="s">
        <v>36</v>
      </c>
      <c r="C6" s="23"/>
      <c r="D6" s="23" t="s">
        <v>36</v>
      </c>
      <c r="E6" s="23" t="s">
        <v>36</v>
      </c>
      <c r="F6" s="23" t="s">
        <v>36</v>
      </c>
      <c r="G6" s="23" t="s">
        <v>36</v>
      </c>
      <c r="H6" s="25" t="s">
        <v>36</v>
      </c>
      <c r="I6" s="23" t="s">
        <v>36</v>
      </c>
      <c r="J6" s="23" t="s">
        <v>36</v>
      </c>
      <c r="K6" s="23" t="s">
        <v>36</v>
      </c>
      <c r="L6" s="23" t="s">
        <v>36</v>
      </c>
      <c r="M6" s="23" t="s">
        <v>36</v>
      </c>
      <c r="N6" s="11"/>
      <c r="O6" s="22" t="s">
        <v>192</v>
      </c>
      <c r="P6" s="25" t="s">
        <v>4</v>
      </c>
      <c r="Q6" s="22" t="s">
        <v>4</v>
      </c>
      <c r="R6" s="22" t="s">
        <v>4</v>
      </c>
      <c r="S6" s="22" t="s">
        <v>4</v>
      </c>
      <c r="T6" s="11"/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2.5">
      <c r="A7" s="22" t="s">
        <v>37</v>
      </c>
      <c r="C7" s="24" t="s">
        <v>38</v>
      </c>
      <c r="E7" s="24" t="s">
        <v>39</v>
      </c>
      <c r="G7" s="24" t="s">
        <v>40</v>
      </c>
      <c r="I7" s="26" t="s">
        <v>41</v>
      </c>
      <c r="J7" s="7"/>
      <c r="K7" s="26" t="s">
        <v>42</v>
      </c>
      <c r="M7" s="26" t="s">
        <v>35</v>
      </c>
      <c r="N7" s="11"/>
      <c r="O7" s="24" t="s">
        <v>7</v>
      </c>
      <c r="P7" s="6"/>
      <c r="Q7" s="24" t="s">
        <v>8</v>
      </c>
      <c r="R7" s="6"/>
      <c r="S7" s="24" t="s">
        <v>9</v>
      </c>
      <c r="T7" s="11"/>
      <c r="U7" s="23" t="s">
        <v>10</v>
      </c>
      <c r="V7" s="23" t="s">
        <v>10</v>
      </c>
      <c r="W7" s="23" t="s">
        <v>10</v>
      </c>
      <c r="Y7" s="23" t="s">
        <v>11</v>
      </c>
      <c r="Z7" s="23" t="s">
        <v>11</v>
      </c>
      <c r="AA7" s="23" t="s">
        <v>11</v>
      </c>
      <c r="AC7" s="24" t="s">
        <v>7</v>
      </c>
      <c r="AE7" s="24" t="s">
        <v>43</v>
      </c>
      <c r="AG7" s="24" t="s">
        <v>8</v>
      </c>
      <c r="AI7" s="24" t="s">
        <v>9</v>
      </c>
      <c r="AK7" s="24" t="s">
        <v>13</v>
      </c>
    </row>
    <row r="8" spans="1:37" ht="22.5">
      <c r="A8" s="23" t="s">
        <v>37</v>
      </c>
      <c r="C8" s="23" t="s">
        <v>38</v>
      </c>
      <c r="E8" s="23" t="s">
        <v>39</v>
      </c>
      <c r="G8" s="23" t="s">
        <v>40</v>
      </c>
      <c r="I8" s="26" t="s">
        <v>41</v>
      </c>
      <c r="K8" s="26" t="s">
        <v>42</v>
      </c>
      <c r="M8" s="26" t="s">
        <v>35</v>
      </c>
      <c r="O8" s="23" t="s">
        <v>7</v>
      </c>
      <c r="P8" s="11"/>
      <c r="Q8" s="23" t="s">
        <v>8</v>
      </c>
      <c r="R8" s="11"/>
      <c r="S8" s="23" t="s">
        <v>9</v>
      </c>
      <c r="U8" s="23" t="s">
        <v>7</v>
      </c>
      <c r="W8" s="23" t="s">
        <v>8</v>
      </c>
      <c r="Y8" s="23" t="s">
        <v>7</v>
      </c>
      <c r="AA8" s="26" t="s">
        <v>14</v>
      </c>
      <c r="AC8" s="23" t="s">
        <v>7</v>
      </c>
      <c r="AE8" s="23" t="s">
        <v>43</v>
      </c>
      <c r="AG8" s="23" t="s">
        <v>8</v>
      </c>
      <c r="AI8" s="23" t="s">
        <v>9</v>
      </c>
      <c r="AK8" s="23" t="s">
        <v>13</v>
      </c>
    </row>
    <row r="9" spans="1:37">
      <c r="A9" s="1" t="s">
        <v>44</v>
      </c>
      <c r="C9" s="1" t="s">
        <v>45</v>
      </c>
      <c r="E9" s="1" t="s">
        <v>45</v>
      </c>
      <c r="G9" s="1" t="s">
        <v>46</v>
      </c>
      <c r="I9" s="1" t="s">
        <v>47</v>
      </c>
      <c r="K9" s="2">
        <v>18</v>
      </c>
      <c r="M9" s="2">
        <v>18</v>
      </c>
      <c r="O9" s="2">
        <v>749</v>
      </c>
      <c r="Q9" s="2">
        <v>742047594</v>
      </c>
      <c r="S9" s="2">
        <v>741722359</v>
      </c>
      <c r="U9" s="2">
        <v>0</v>
      </c>
      <c r="W9" s="2">
        <v>0</v>
      </c>
      <c r="Y9" s="2">
        <v>0</v>
      </c>
      <c r="AA9" s="2">
        <v>0</v>
      </c>
      <c r="AC9" s="2">
        <v>749</v>
      </c>
      <c r="AE9" s="2">
        <v>993972</v>
      </c>
      <c r="AG9" s="2">
        <v>743945276</v>
      </c>
      <c r="AI9" s="2">
        <v>743945276</v>
      </c>
      <c r="AK9" s="9">
        <v>6.4661181019955659E-4</v>
      </c>
    </row>
    <row r="10" spans="1:37">
      <c r="A10" s="1" t="s">
        <v>48</v>
      </c>
      <c r="C10" s="1" t="s">
        <v>45</v>
      </c>
      <c r="E10" s="1" t="s">
        <v>45</v>
      </c>
      <c r="G10" s="1" t="s">
        <v>49</v>
      </c>
      <c r="I10" s="1" t="s">
        <v>50</v>
      </c>
      <c r="K10" s="2">
        <v>20</v>
      </c>
      <c r="M10" s="2">
        <v>20</v>
      </c>
      <c r="O10" s="2">
        <v>1000</v>
      </c>
      <c r="Q10" s="2">
        <v>1000725000</v>
      </c>
      <c r="S10" s="2">
        <v>995268906</v>
      </c>
      <c r="U10" s="2">
        <v>0</v>
      </c>
      <c r="W10" s="2">
        <v>0</v>
      </c>
      <c r="Y10" s="2">
        <v>0</v>
      </c>
      <c r="AA10" s="2">
        <v>0</v>
      </c>
      <c r="AC10" s="2">
        <v>1000</v>
      </c>
      <c r="AE10" s="2">
        <v>1000000</v>
      </c>
      <c r="AG10" s="2">
        <v>999275000</v>
      </c>
      <c r="AI10" s="2">
        <v>999275000</v>
      </c>
      <c r="AK10" s="9">
        <v>8.6853568062331761E-4</v>
      </c>
    </row>
    <row r="11" spans="1:37">
      <c r="A11" s="1" t="s">
        <v>51</v>
      </c>
      <c r="C11" s="1" t="s">
        <v>45</v>
      </c>
      <c r="E11" s="1" t="s">
        <v>45</v>
      </c>
      <c r="G11" s="1" t="s">
        <v>49</v>
      </c>
      <c r="I11" s="1" t="s">
        <v>50</v>
      </c>
      <c r="K11" s="2">
        <v>20</v>
      </c>
      <c r="M11" s="2">
        <v>20</v>
      </c>
      <c r="O11" s="2">
        <v>50000</v>
      </c>
      <c r="Q11" s="2">
        <v>49535887498</v>
      </c>
      <c r="S11" s="2">
        <v>44697570750</v>
      </c>
      <c r="U11" s="2">
        <v>0</v>
      </c>
      <c r="W11" s="2">
        <v>0</v>
      </c>
      <c r="Y11" s="2">
        <v>0</v>
      </c>
      <c r="AA11" s="2">
        <v>0</v>
      </c>
      <c r="AC11" s="2">
        <v>50000</v>
      </c>
      <c r="AE11" s="2">
        <v>894600</v>
      </c>
      <c r="AG11" s="2">
        <v>44697570750</v>
      </c>
      <c r="AI11" s="2">
        <v>44697570750</v>
      </c>
      <c r="AK11" s="9">
        <v>3.8849600994280996E-2</v>
      </c>
    </row>
    <row r="12" spans="1:37">
      <c r="A12" s="1" t="s">
        <v>52</v>
      </c>
      <c r="C12" s="1" t="s">
        <v>45</v>
      </c>
      <c r="E12" s="1" t="s">
        <v>45</v>
      </c>
      <c r="G12" s="1" t="s">
        <v>53</v>
      </c>
      <c r="I12" s="1" t="s">
        <v>54</v>
      </c>
      <c r="K12" s="2">
        <v>0</v>
      </c>
      <c r="M12" s="2">
        <v>0</v>
      </c>
      <c r="O12" s="2">
        <v>13293</v>
      </c>
      <c r="Q12" s="2">
        <v>10623497294</v>
      </c>
      <c r="S12" s="2">
        <v>10662023804</v>
      </c>
      <c r="U12" s="2">
        <v>0</v>
      </c>
      <c r="W12" s="2">
        <v>0</v>
      </c>
      <c r="Y12" s="2">
        <v>13293</v>
      </c>
      <c r="AA12" s="2">
        <v>11957098524</v>
      </c>
      <c r="AC12" s="2">
        <v>0</v>
      </c>
      <c r="AE12" s="2">
        <v>0</v>
      </c>
      <c r="AG12" s="2">
        <v>0</v>
      </c>
      <c r="AI12" s="2">
        <v>0</v>
      </c>
      <c r="AK12" s="9">
        <v>0</v>
      </c>
    </row>
    <row r="13" spans="1:37">
      <c r="A13" s="1" t="s">
        <v>55</v>
      </c>
      <c r="C13" s="1" t="s">
        <v>45</v>
      </c>
      <c r="E13" s="1" t="s">
        <v>45</v>
      </c>
      <c r="G13" s="1" t="s">
        <v>56</v>
      </c>
      <c r="I13" s="1" t="s">
        <v>57</v>
      </c>
      <c r="K13" s="2">
        <v>0</v>
      </c>
      <c r="M13" s="2">
        <v>0</v>
      </c>
      <c r="O13" s="2">
        <v>35562</v>
      </c>
      <c r="Q13" s="2">
        <v>30244297485</v>
      </c>
      <c r="S13" s="2">
        <v>28322365387</v>
      </c>
      <c r="U13" s="2">
        <v>0</v>
      </c>
      <c r="W13" s="2">
        <v>0</v>
      </c>
      <c r="Y13" s="2">
        <v>22000</v>
      </c>
      <c r="AA13" s="2">
        <v>19577105305</v>
      </c>
      <c r="AC13" s="2">
        <v>13562</v>
      </c>
      <c r="AE13" s="2">
        <v>807239</v>
      </c>
      <c r="AG13" s="2">
        <v>18683569110</v>
      </c>
      <c r="AI13" s="2">
        <v>10939838180</v>
      </c>
      <c r="AK13" s="9">
        <v>9.5085334863528621E-3</v>
      </c>
    </row>
    <row r="14" spans="1:37">
      <c r="A14" s="1" t="s">
        <v>58</v>
      </c>
      <c r="C14" s="1" t="s">
        <v>45</v>
      </c>
      <c r="E14" s="1" t="s">
        <v>45</v>
      </c>
      <c r="G14" s="1" t="s">
        <v>59</v>
      </c>
      <c r="I14" s="1" t="s">
        <v>60</v>
      </c>
      <c r="K14" s="2">
        <v>0</v>
      </c>
      <c r="M14" s="2">
        <v>0</v>
      </c>
      <c r="O14" s="2">
        <v>218201593</v>
      </c>
      <c r="Q14" s="2">
        <v>8394321464</v>
      </c>
      <c r="S14" s="2">
        <v>7564511750</v>
      </c>
      <c r="U14" s="2">
        <v>0</v>
      </c>
      <c r="W14" s="2">
        <v>0</v>
      </c>
      <c r="Y14" s="2">
        <v>10000</v>
      </c>
      <c r="AA14" s="2">
        <v>8504100055</v>
      </c>
      <c r="AC14" s="2">
        <v>0</v>
      </c>
      <c r="AE14" s="2">
        <v>0</v>
      </c>
      <c r="AG14" s="2">
        <v>0</v>
      </c>
      <c r="AI14" s="2">
        <v>0</v>
      </c>
      <c r="AK14" s="9">
        <v>0</v>
      </c>
    </row>
    <row r="15" spans="1:37">
      <c r="A15" s="1" t="s">
        <v>61</v>
      </c>
      <c r="C15" s="1" t="s">
        <v>45</v>
      </c>
      <c r="E15" s="1" t="s">
        <v>45</v>
      </c>
      <c r="G15" s="1" t="s">
        <v>62</v>
      </c>
      <c r="I15" s="1" t="s">
        <v>63</v>
      </c>
      <c r="K15" s="2">
        <v>0</v>
      </c>
      <c r="M15" s="2">
        <v>0</v>
      </c>
      <c r="O15" s="2">
        <v>5151</v>
      </c>
      <c r="Q15" s="2">
        <v>4464000053</v>
      </c>
      <c r="S15" s="2">
        <v>4220037113</v>
      </c>
      <c r="U15" s="2">
        <v>0</v>
      </c>
      <c r="W15" s="2">
        <v>0</v>
      </c>
      <c r="Y15" s="2">
        <v>5151</v>
      </c>
      <c r="AA15" s="2">
        <v>4714900370</v>
      </c>
      <c r="AC15" s="2">
        <v>0</v>
      </c>
      <c r="AE15" s="2">
        <v>0</v>
      </c>
      <c r="AG15" s="2">
        <v>0</v>
      </c>
      <c r="AI15" s="2">
        <v>0</v>
      </c>
      <c r="AK15" s="9">
        <v>0</v>
      </c>
    </row>
    <row r="16" spans="1:37">
      <c r="A16" s="1" t="s">
        <v>64</v>
      </c>
      <c r="C16" s="1" t="s">
        <v>45</v>
      </c>
      <c r="E16" s="1" t="s">
        <v>45</v>
      </c>
      <c r="G16" s="1" t="s">
        <v>65</v>
      </c>
      <c r="I16" s="1" t="s">
        <v>66</v>
      </c>
      <c r="K16" s="2">
        <v>16</v>
      </c>
      <c r="M16" s="2">
        <v>16</v>
      </c>
      <c r="O16" s="2">
        <v>20000</v>
      </c>
      <c r="Q16" s="2">
        <v>19273963500</v>
      </c>
      <c r="S16" s="2">
        <v>17465528305</v>
      </c>
      <c r="U16" s="2">
        <v>0</v>
      </c>
      <c r="W16" s="2">
        <v>0</v>
      </c>
      <c r="Y16" s="2">
        <v>12000</v>
      </c>
      <c r="AA16" s="2">
        <v>11655543600</v>
      </c>
      <c r="AC16" s="2">
        <v>8000</v>
      </c>
      <c r="AE16" s="2">
        <v>894240</v>
      </c>
      <c r="AG16" s="2">
        <v>7239898908</v>
      </c>
      <c r="AI16" s="2">
        <v>7148733408</v>
      </c>
      <c r="AK16" s="9">
        <v>6.2134347763247643E-3</v>
      </c>
    </row>
    <row r="17" spans="1:37">
      <c r="A17" s="1" t="s">
        <v>67</v>
      </c>
      <c r="C17" s="1" t="s">
        <v>45</v>
      </c>
      <c r="E17" s="1" t="s">
        <v>45</v>
      </c>
      <c r="G17" s="1" t="s">
        <v>68</v>
      </c>
      <c r="I17" s="1" t="s">
        <v>69</v>
      </c>
      <c r="K17" s="2">
        <v>18</v>
      </c>
      <c r="M17" s="2">
        <v>18</v>
      </c>
      <c r="O17" s="2">
        <v>500000</v>
      </c>
      <c r="Q17" s="2">
        <v>500000000000</v>
      </c>
      <c r="S17" s="2">
        <v>458152598375</v>
      </c>
      <c r="U17" s="2">
        <v>0</v>
      </c>
      <c r="W17" s="2">
        <v>0</v>
      </c>
      <c r="Y17" s="2">
        <v>0</v>
      </c>
      <c r="AA17" s="2">
        <v>0</v>
      </c>
      <c r="AC17" s="2">
        <v>500000</v>
      </c>
      <c r="AE17" s="2">
        <v>917740</v>
      </c>
      <c r="AG17" s="2">
        <v>458537319250</v>
      </c>
      <c r="AI17" s="2">
        <v>458537319250</v>
      </c>
      <c r="AK17" s="9">
        <v>0.39854496776762177</v>
      </c>
    </row>
    <row r="18" spans="1:37">
      <c r="A18" s="1" t="s">
        <v>70</v>
      </c>
      <c r="C18" s="1" t="s">
        <v>45</v>
      </c>
      <c r="E18" s="1" t="s">
        <v>45</v>
      </c>
      <c r="G18" s="1" t="s">
        <v>71</v>
      </c>
      <c r="I18" s="1" t="s">
        <v>72</v>
      </c>
      <c r="K18" s="2">
        <v>0</v>
      </c>
      <c r="M18" s="2">
        <v>0</v>
      </c>
      <c r="O18" s="2">
        <v>450000</v>
      </c>
      <c r="Q18" s="2">
        <v>415384311741</v>
      </c>
      <c r="S18" s="2">
        <v>435888551520</v>
      </c>
      <c r="U18" s="2">
        <v>0</v>
      </c>
      <c r="W18" s="2">
        <v>0</v>
      </c>
      <c r="Y18" s="2">
        <v>74000</v>
      </c>
      <c r="AA18" s="2">
        <v>72693071294</v>
      </c>
      <c r="AC18" s="2">
        <v>413000</v>
      </c>
      <c r="AE18" s="2">
        <v>966212</v>
      </c>
      <c r="AG18" s="2">
        <v>400948962431</v>
      </c>
      <c r="AI18" s="2">
        <v>398756247971</v>
      </c>
      <c r="AK18" s="9">
        <v>0.34658530357938794</v>
      </c>
    </row>
    <row r="19" spans="1:37">
      <c r="A19" s="1" t="s">
        <v>73</v>
      </c>
      <c r="C19" s="1" t="s">
        <v>45</v>
      </c>
      <c r="E19" s="1" t="s">
        <v>45</v>
      </c>
      <c r="G19" s="1" t="s">
        <v>74</v>
      </c>
      <c r="I19" s="1" t="s">
        <v>75</v>
      </c>
      <c r="K19" s="2">
        <v>0</v>
      </c>
      <c r="M19" s="2">
        <v>0</v>
      </c>
      <c r="O19" s="2">
        <v>118000</v>
      </c>
      <c r="Q19" s="2">
        <v>88637015280</v>
      </c>
      <c r="S19" s="2">
        <v>91288305959</v>
      </c>
      <c r="U19" s="2">
        <v>0</v>
      </c>
      <c r="W19" s="2">
        <v>0</v>
      </c>
      <c r="Y19" s="2">
        <v>0</v>
      </c>
      <c r="AA19" s="2">
        <v>0</v>
      </c>
      <c r="AC19" s="2">
        <v>118000</v>
      </c>
      <c r="AE19" s="2">
        <v>736816</v>
      </c>
      <c r="AG19" s="2">
        <v>86881253391</v>
      </c>
      <c r="AI19" s="2">
        <v>86881253391</v>
      </c>
      <c r="AK19" s="9">
        <v>7.5514216354215916E-2</v>
      </c>
    </row>
    <row r="20" spans="1:37">
      <c r="A20" s="1" t="s">
        <v>76</v>
      </c>
      <c r="C20" s="1" t="s">
        <v>45</v>
      </c>
      <c r="E20" s="1" t="s">
        <v>45</v>
      </c>
      <c r="G20" s="1" t="s">
        <v>77</v>
      </c>
      <c r="I20" s="1" t="s">
        <v>78</v>
      </c>
      <c r="K20" s="2">
        <v>0</v>
      </c>
      <c r="M20" s="2">
        <v>0</v>
      </c>
      <c r="O20" s="2">
        <v>0</v>
      </c>
      <c r="Q20" s="2">
        <v>0</v>
      </c>
      <c r="S20" s="2">
        <v>0</v>
      </c>
      <c r="U20" s="2">
        <v>2207</v>
      </c>
      <c r="W20" s="2">
        <v>2102272083</v>
      </c>
      <c r="Y20" s="2">
        <v>2207</v>
      </c>
      <c r="AA20" s="2">
        <v>2110569935</v>
      </c>
      <c r="AC20" s="2">
        <v>0</v>
      </c>
      <c r="AE20" s="2">
        <v>0</v>
      </c>
      <c r="AG20" s="2">
        <v>0</v>
      </c>
      <c r="AI20" s="2">
        <v>0</v>
      </c>
      <c r="AK20" s="9">
        <v>0</v>
      </c>
    </row>
    <row r="21" spans="1:37" ht="22.5" thickBot="1">
      <c r="Q21" s="8">
        <f>SUM(Q9:Q20)</f>
        <v>1128300066909</v>
      </c>
      <c r="S21" s="8">
        <f>SUM(S9:S20)</f>
        <v>1099998484228</v>
      </c>
      <c r="W21" s="8">
        <f>SUM(W9:W20)</f>
        <v>2102272083</v>
      </c>
      <c r="AA21" s="8">
        <f>SUM(AA9:AA20)</f>
        <v>131212389083</v>
      </c>
      <c r="AE21" s="8">
        <f>SUM(AE9:AE20)</f>
        <v>7210819</v>
      </c>
      <c r="AG21" s="8">
        <f>SUM(AG9:AG20)</f>
        <v>1018731794116</v>
      </c>
      <c r="AI21" s="8">
        <f>SUM(AI9:AI20)</f>
        <v>1008704183226</v>
      </c>
      <c r="AK21" s="12">
        <f>SUM(AK9:AK20)</f>
        <v>0.87673120444900721</v>
      </c>
    </row>
    <row r="22" spans="1:37" ht="22.5" thickTop="1"/>
    <row r="23" spans="1:37">
      <c r="AI23" s="2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rightToLeft="1" workbookViewId="0">
      <selection activeCell="E20" sqref="E20"/>
    </sheetView>
  </sheetViews>
  <sheetFormatPr defaultRowHeight="21.75"/>
  <cols>
    <col min="1" max="1" width="30.28515625" style="1" bestFit="1" customWidth="1"/>
    <col min="2" max="2" width="1" style="1" customWidth="1"/>
    <col min="3" max="3" width="9" style="1" bestFit="1" customWidth="1"/>
    <col min="4" max="4" width="1" style="1" customWidth="1"/>
    <col min="5" max="5" width="15" style="1" bestFit="1" customWidth="1"/>
    <col min="6" max="6" width="1" style="1" customWidth="1"/>
    <col min="7" max="7" width="24.140625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3.7109375" style="1" bestFit="1" customWidth="1"/>
    <col min="12" max="12" width="1" style="1" customWidth="1"/>
    <col min="13" max="13" width="54.85546875" style="1" customWidth="1"/>
    <col min="14" max="14" width="1" style="1" customWidth="1"/>
    <col min="15" max="16384" width="9.140625" style="1"/>
  </cols>
  <sheetData>
    <row r="2" spans="1:14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22.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6" spans="1:14" ht="22.5">
      <c r="A6" s="22" t="s">
        <v>3</v>
      </c>
      <c r="C6" s="23" t="s">
        <v>6</v>
      </c>
      <c r="D6" s="23" t="s">
        <v>6</v>
      </c>
      <c r="E6" s="23" t="s">
        <v>6</v>
      </c>
      <c r="F6" s="23" t="s">
        <v>6</v>
      </c>
      <c r="G6" s="23" t="s">
        <v>6</v>
      </c>
      <c r="H6" s="25" t="s">
        <v>6</v>
      </c>
      <c r="I6" s="23" t="s">
        <v>6</v>
      </c>
      <c r="J6" s="23" t="s">
        <v>6</v>
      </c>
      <c r="K6" s="23" t="s">
        <v>6</v>
      </c>
      <c r="L6" s="23" t="s">
        <v>6</v>
      </c>
      <c r="M6" s="23" t="s">
        <v>6</v>
      </c>
      <c r="N6" s="11"/>
    </row>
    <row r="7" spans="1:14" ht="22.5">
      <c r="A7" s="23" t="s">
        <v>3</v>
      </c>
      <c r="C7" s="26" t="s">
        <v>7</v>
      </c>
      <c r="E7" s="26" t="s">
        <v>79</v>
      </c>
      <c r="G7" s="26" t="s">
        <v>80</v>
      </c>
      <c r="I7" s="26" t="s">
        <v>81</v>
      </c>
      <c r="J7" s="6"/>
      <c r="K7" s="26" t="s">
        <v>82</v>
      </c>
      <c r="M7" s="26" t="s">
        <v>83</v>
      </c>
      <c r="N7" s="11"/>
    </row>
    <row r="8" spans="1:14">
      <c r="A8" s="11" t="s">
        <v>84</v>
      </c>
      <c r="C8" s="11">
        <v>50000</v>
      </c>
      <c r="E8" s="13">
        <v>994000</v>
      </c>
      <c r="G8" s="13">
        <v>894600</v>
      </c>
      <c r="I8" s="6" t="s">
        <v>85</v>
      </c>
      <c r="J8" s="11"/>
      <c r="K8" s="5">
        <v>44730000000</v>
      </c>
      <c r="M8" s="6" t="s">
        <v>193</v>
      </c>
    </row>
    <row r="9" spans="1:14">
      <c r="A9" s="11" t="s">
        <v>55</v>
      </c>
      <c r="B9" s="11"/>
      <c r="C9" s="11">
        <v>13562</v>
      </c>
      <c r="D9" s="11"/>
      <c r="E9" s="13">
        <v>891566</v>
      </c>
      <c r="F9" s="11"/>
      <c r="G9" s="13">
        <v>807239</v>
      </c>
      <c r="H9" s="11"/>
      <c r="I9" s="11" t="s">
        <v>87</v>
      </c>
      <c r="J9" s="11"/>
      <c r="K9" s="13">
        <v>10947775318</v>
      </c>
      <c r="L9" s="11"/>
      <c r="M9" s="11" t="s">
        <v>193</v>
      </c>
    </row>
    <row r="10" spans="1:14">
      <c r="A10" s="1" t="s">
        <v>88</v>
      </c>
      <c r="C10" s="1">
        <v>8000</v>
      </c>
      <c r="E10" s="2">
        <v>972000</v>
      </c>
      <c r="G10" s="2">
        <v>894240</v>
      </c>
      <c r="I10" s="1" t="s">
        <v>89</v>
      </c>
      <c r="K10" s="2">
        <v>7153920000</v>
      </c>
      <c r="M10" s="11" t="s">
        <v>193</v>
      </c>
    </row>
    <row r="11" spans="1:14">
      <c r="A11" s="1" t="s">
        <v>90</v>
      </c>
      <c r="C11" s="1">
        <v>413000</v>
      </c>
      <c r="E11" s="2">
        <v>983463</v>
      </c>
      <c r="G11" s="2">
        <v>966212</v>
      </c>
      <c r="I11" s="1" t="s">
        <v>91</v>
      </c>
      <c r="K11" s="2">
        <v>399045556000</v>
      </c>
      <c r="M11" s="11" t="s">
        <v>193</v>
      </c>
    </row>
    <row r="12" spans="1:14">
      <c r="A12" s="1" t="s">
        <v>92</v>
      </c>
      <c r="C12" s="1">
        <v>118000</v>
      </c>
      <c r="E12" s="2">
        <v>809688</v>
      </c>
      <c r="G12" s="2">
        <v>736816</v>
      </c>
      <c r="I12" s="1" t="s">
        <v>93</v>
      </c>
      <c r="K12" s="2">
        <v>86944288000</v>
      </c>
      <c r="M12" s="11" t="s">
        <v>193</v>
      </c>
    </row>
    <row r="13" spans="1:14">
      <c r="A13" s="1" t="s">
        <v>94</v>
      </c>
      <c r="C13" s="1">
        <v>500000</v>
      </c>
      <c r="E13" s="2">
        <v>920000</v>
      </c>
      <c r="G13" s="2">
        <v>917740</v>
      </c>
      <c r="I13" s="1" t="s">
        <v>95</v>
      </c>
      <c r="K13" s="2">
        <v>458870000000</v>
      </c>
      <c r="M13" s="11" t="s">
        <v>193</v>
      </c>
    </row>
    <row r="14" spans="1:14" ht="22.5" thickBot="1">
      <c r="K14" s="8">
        <f>SUM(K8:K13)</f>
        <v>1007691539318</v>
      </c>
    </row>
    <row r="15" spans="1:14" ht="22.5" thickTop="1"/>
  </sheetData>
  <mergeCells count="11">
    <mergeCell ref="A2:N2"/>
    <mergeCell ref="A3:N3"/>
    <mergeCell ref="A4:N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workbookViewId="0">
      <selection activeCell="E16" sqref="E16"/>
    </sheetView>
  </sheetViews>
  <sheetFormatPr defaultRowHeight="21.7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7.140625" style="1" bestFit="1" customWidth="1"/>
    <col min="20" max="16384" width="9.140625" style="1"/>
  </cols>
  <sheetData>
    <row r="2" spans="1:19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2.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2.5">
      <c r="A6" s="22" t="s">
        <v>97</v>
      </c>
      <c r="C6" s="23" t="s">
        <v>113</v>
      </c>
      <c r="D6" s="23" t="s">
        <v>98</v>
      </c>
      <c r="E6" s="23" t="s">
        <v>98</v>
      </c>
      <c r="F6" s="23" t="s">
        <v>98</v>
      </c>
      <c r="G6" s="23" t="s">
        <v>98</v>
      </c>
      <c r="H6" s="23" t="s">
        <v>98</v>
      </c>
      <c r="I6" s="23" t="s">
        <v>98</v>
      </c>
      <c r="J6" s="11"/>
      <c r="K6" s="23" t="s">
        <v>192</v>
      </c>
      <c r="L6" s="11"/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2.5">
      <c r="A7" s="23" t="s">
        <v>97</v>
      </c>
      <c r="C7" s="26" t="s">
        <v>99</v>
      </c>
      <c r="E7" s="26" t="s">
        <v>100</v>
      </c>
      <c r="G7" s="26" t="s">
        <v>101</v>
      </c>
      <c r="I7" s="23" t="s">
        <v>42</v>
      </c>
      <c r="J7" s="11"/>
      <c r="K7" s="26" t="s">
        <v>102</v>
      </c>
      <c r="L7" s="11"/>
      <c r="M7" s="26" t="s">
        <v>103</v>
      </c>
      <c r="N7" s="6"/>
      <c r="O7" s="26" t="s">
        <v>104</v>
      </c>
      <c r="Q7" s="26" t="s">
        <v>102</v>
      </c>
      <c r="S7" s="26" t="s">
        <v>96</v>
      </c>
    </row>
    <row r="8" spans="1:19">
      <c r="A8" s="1" t="s">
        <v>105</v>
      </c>
      <c r="C8" s="1" t="s">
        <v>108</v>
      </c>
      <c r="E8" s="1" t="s">
        <v>109</v>
      </c>
      <c r="G8" s="1" t="s">
        <v>107</v>
      </c>
      <c r="I8" s="1">
        <v>0</v>
      </c>
      <c r="K8" s="2">
        <v>100000</v>
      </c>
      <c r="M8" s="2">
        <v>0</v>
      </c>
      <c r="N8" s="11"/>
      <c r="O8" s="2">
        <v>100000</v>
      </c>
      <c r="Q8" s="2">
        <v>100000</v>
      </c>
      <c r="S8" s="9">
        <v>8.6916582584705668E-8</v>
      </c>
    </row>
    <row r="9" spans="1:19">
      <c r="A9" s="1" t="s">
        <v>105</v>
      </c>
      <c r="C9" s="1" t="s">
        <v>110</v>
      </c>
      <c r="E9" s="1" t="s">
        <v>106</v>
      </c>
      <c r="G9" s="1" t="s">
        <v>111</v>
      </c>
      <c r="I9" s="1">
        <v>0</v>
      </c>
      <c r="K9" s="2">
        <v>3913506278</v>
      </c>
      <c r="M9" s="2">
        <v>206580545607</v>
      </c>
      <c r="O9" s="2">
        <v>210494051885</v>
      </c>
      <c r="Q9" s="2">
        <v>16312778411</v>
      </c>
      <c r="S9" s="9">
        <v>1.4178509519456853E-2</v>
      </c>
    </row>
    <row r="10" spans="1:19" ht="22.5" thickBot="1">
      <c r="K10" s="8">
        <f>SUM(K8:K9)</f>
        <v>3913606278</v>
      </c>
      <c r="M10" s="8">
        <f>SUM(M8:M9)</f>
        <v>206580545607</v>
      </c>
      <c r="O10" s="8">
        <f>SUM(O8:O9)</f>
        <v>210494151885</v>
      </c>
      <c r="Q10" s="8">
        <f>SUM(Q8:Q9)</f>
        <v>16312878411</v>
      </c>
      <c r="S10" s="12">
        <f>SUM(S8:S9)</f>
        <v>1.4178596436039437E-2</v>
      </c>
    </row>
    <row r="11" spans="1:19" ht="22.5" thickTop="1"/>
    <row r="12" spans="1:19">
      <c r="Q12" s="2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ignoredErrors>
    <ignoredError sqref="C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rightToLeft="1" workbookViewId="0">
      <selection activeCell="E20" sqref="E20"/>
    </sheetView>
  </sheetViews>
  <sheetFormatPr defaultRowHeight="21.75"/>
  <cols>
    <col min="1" max="1" width="24.855468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16384" width="9.140625" style="1"/>
  </cols>
  <sheetData>
    <row r="2" spans="1:7" ht="22.5">
      <c r="A2" s="25" t="s">
        <v>0</v>
      </c>
      <c r="B2" s="25"/>
      <c r="C2" s="25"/>
      <c r="D2" s="25"/>
      <c r="E2" s="25"/>
      <c r="F2" s="25"/>
      <c r="G2" s="25"/>
    </row>
    <row r="3" spans="1:7" ht="22.5">
      <c r="A3" s="25" t="s">
        <v>112</v>
      </c>
      <c r="B3" s="25"/>
      <c r="C3" s="25"/>
      <c r="D3" s="25"/>
      <c r="E3" s="25"/>
      <c r="F3" s="25"/>
      <c r="G3" s="25"/>
    </row>
    <row r="4" spans="1:7" ht="22.5">
      <c r="A4" s="25" t="s">
        <v>2</v>
      </c>
      <c r="B4" s="25"/>
      <c r="C4" s="25"/>
      <c r="D4" s="25"/>
      <c r="E4" s="25"/>
      <c r="F4" s="25"/>
      <c r="G4" s="25"/>
    </row>
    <row r="6" spans="1:7" ht="22.5">
      <c r="A6" s="23" t="s">
        <v>116</v>
      </c>
      <c r="C6" s="23" t="s">
        <v>102</v>
      </c>
      <c r="D6" s="11"/>
      <c r="E6" s="23" t="s">
        <v>179</v>
      </c>
      <c r="F6" s="11"/>
      <c r="G6" s="23" t="s">
        <v>13</v>
      </c>
    </row>
    <row r="7" spans="1:7">
      <c r="A7" s="11" t="s">
        <v>189</v>
      </c>
      <c r="C7" s="5">
        <f>'سرمایه‌گذاری در سهام '!I38</f>
        <v>13972113577</v>
      </c>
      <c r="D7" s="11"/>
      <c r="E7" s="14">
        <v>0.58662541340421026</v>
      </c>
      <c r="F7" s="11"/>
      <c r="G7" s="14">
        <v>1.2144083635982079E-2</v>
      </c>
    </row>
    <row r="8" spans="1:7">
      <c r="A8" s="11" t="s">
        <v>190</v>
      </c>
      <c r="C8" s="13">
        <f>'سرمایه‌گذاری در اوراق بهادار '!I43</f>
        <v>9845663931</v>
      </c>
      <c r="E8" s="15">
        <v>0.41337458659578979</v>
      </c>
      <c r="G8" s="15">
        <v>8.5575146216001936E-3</v>
      </c>
    </row>
    <row r="9" spans="1:7">
      <c r="A9" s="11" t="s">
        <v>191</v>
      </c>
      <c r="B9" s="11"/>
      <c r="C9" s="13">
        <v>0</v>
      </c>
      <c r="D9" s="11"/>
      <c r="E9" s="15">
        <v>0</v>
      </c>
      <c r="F9" s="11"/>
      <c r="G9" s="15">
        <v>0</v>
      </c>
    </row>
    <row r="10" spans="1:7">
      <c r="A10" s="1" t="s">
        <v>187</v>
      </c>
      <c r="C10" s="2">
        <f>'سایر درآمدها '!C9</f>
        <v>0</v>
      </c>
      <c r="E10" s="15">
        <v>0</v>
      </c>
      <c r="G10" s="15">
        <v>0</v>
      </c>
    </row>
    <row r="11" spans="1:7" ht="22.5" thickBot="1">
      <c r="C11" s="8">
        <f>SUM(C7:C10)</f>
        <v>23817777508</v>
      </c>
      <c r="E11" s="18">
        <f>SUM(E7:E10)</f>
        <v>1</v>
      </c>
      <c r="G11" s="10">
        <f>SUM(G7:G10)</f>
        <v>2.0701598257582273E-2</v>
      </c>
    </row>
    <row r="12" spans="1:7" ht="22.5" thickTop="1"/>
    <row r="15" spans="1:7">
      <c r="G15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rightToLeft="1" workbookViewId="0">
      <selection activeCell="M17" sqref="M17"/>
    </sheetView>
  </sheetViews>
  <sheetFormatPr defaultRowHeight="21.75"/>
  <cols>
    <col min="1" max="1" width="32.1406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7.28515625" style="1" bestFit="1" customWidth="1"/>
    <col min="20" max="16384" width="9.140625" style="1"/>
  </cols>
  <sheetData>
    <row r="2" spans="1:19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2.5">
      <c r="A3" s="25" t="s">
        <v>112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2.5">
      <c r="A6" s="22" t="s">
        <v>113</v>
      </c>
      <c r="B6" s="25" t="s">
        <v>113</v>
      </c>
      <c r="C6" s="23"/>
      <c r="D6" s="23" t="s">
        <v>113</v>
      </c>
      <c r="E6" s="23" t="s">
        <v>113</v>
      </c>
      <c r="F6" s="23" t="s">
        <v>113</v>
      </c>
      <c r="G6" s="23" t="s">
        <v>113</v>
      </c>
      <c r="I6" s="23" t="s">
        <v>114</v>
      </c>
      <c r="J6" s="23" t="s">
        <v>114</v>
      </c>
      <c r="K6" s="23" t="s">
        <v>114</v>
      </c>
      <c r="L6" s="23" t="s">
        <v>114</v>
      </c>
      <c r="M6" s="23" t="s">
        <v>114</v>
      </c>
      <c r="N6" s="11"/>
      <c r="O6" s="23" t="s">
        <v>115</v>
      </c>
      <c r="P6" s="23" t="s">
        <v>115</v>
      </c>
      <c r="Q6" s="23" t="s">
        <v>115</v>
      </c>
      <c r="R6" s="23" t="s">
        <v>115</v>
      </c>
      <c r="S6" s="23" t="s">
        <v>115</v>
      </c>
    </row>
    <row r="7" spans="1:19" ht="22.5">
      <c r="A7" s="23" t="s">
        <v>116</v>
      </c>
      <c r="C7" s="26" t="s">
        <v>117</v>
      </c>
      <c r="E7" s="26" t="s">
        <v>41</v>
      </c>
      <c r="G7" s="26" t="s">
        <v>42</v>
      </c>
      <c r="I7" s="26" t="s">
        <v>118</v>
      </c>
      <c r="J7" s="6"/>
      <c r="K7" s="26" t="s">
        <v>119</v>
      </c>
      <c r="M7" s="26" t="s">
        <v>120</v>
      </c>
      <c r="N7" s="11"/>
      <c r="O7" s="23" t="s">
        <v>118</v>
      </c>
      <c r="Q7" s="26" t="s">
        <v>119</v>
      </c>
      <c r="S7" s="26" t="s">
        <v>120</v>
      </c>
    </row>
    <row r="8" spans="1:19">
      <c r="A8" s="1" t="s">
        <v>51</v>
      </c>
      <c r="C8" s="1" t="s">
        <v>86</v>
      </c>
      <c r="E8" s="1" t="s">
        <v>50</v>
      </c>
      <c r="G8" s="2">
        <v>20</v>
      </c>
      <c r="I8" s="2">
        <v>835711416</v>
      </c>
      <c r="K8" s="1">
        <v>0</v>
      </c>
      <c r="M8" s="2">
        <v>835711416</v>
      </c>
      <c r="O8" s="2">
        <v>3961844769</v>
      </c>
      <c r="Q8" s="1">
        <v>0</v>
      </c>
      <c r="S8" s="2">
        <v>3961844769</v>
      </c>
    </row>
    <row r="9" spans="1:19">
      <c r="A9" s="1" t="s">
        <v>48</v>
      </c>
      <c r="C9" s="1" t="s">
        <v>86</v>
      </c>
      <c r="E9" s="1" t="s">
        <v>50</v>
      </c>
      <c r="G9" s="2">
        <v>20</v>
      </c>
      <c r="I9" s="2">
        <v>16714228</v>
      </c>
      <c r="K9" s="1">
        <v>0</v>
      </c>
      <c r="M9" s="2">
        <v>16714228</v>
      </c>
      <c r="O9" s="2">
        <v>17897305</v>
      </c>
      <c r="Q9" s="1">
        <v>0</v>
      </c>
      <c r="S9" s="2">
        <v>17897305</v>
      </c>
    </row>
    <row r="10" spans="1:19">
      <c r="A10" s="1" t="s">
        <v>67</v>
      </c>
      <c r="C10" s="1" t="s">
        <v>86</v>
      </c>
      <c r="E10" s="1" t="s">
        <v>69</v>
      </c>
      <c r="G10" s="2">
        <v>18</v>
      </c>
      <c r="I10" s="2">
        <v>7334095891</v>
      </c>
      <c r="K10" s="1">
        <v>0</v>
      </c>
      <c r="M10" s="2">
        <v>7334095891</v>
      </c>
      <c r="O10" s="2">
        <v>67035531507</v>
      </c>
      <c r="Q10" s="1">
        <v>0</v>
      </c>
      <c r="S10" s="2">
        <v>67035531507</v>
      </c>
    </row>
    <row r="11" spans="1:19">
      <c r="A11" s="1" t="s">
        <v>44</v>
      </c>
      <c r="C11" s="1" t="s">
        <v>86</v>
      </c>
      <c r="E11" s="1" t="s">
        <v>47</v>
      </c>
      <c r="G11" s="2">
        <v>18</v>
      </c>
      <c r="I11" s="2">
        <v>11629611</v>
      </c>
      <c r="K11" s="1">
        <v>0</v>
      </c>
      <c r="M11" s="2">
        <v>11629611</v>
      </c>
      <c r="O11" s="2">
        <v>53808694</v>
      </c>
      <c r="Q11" s="1">
        <v>0</v>
      </c>
      <c r="S11" s="2">
        <v>53808694</v>
      </c>
    </row>
    <row r="12" spans="1:19">
      <c r="A12" s="1" t="s">
        <v>126</v>
      </c>
      <c r="C12" s="1" t="s">
        <v>86</v>
      </c>
      <c r="E12" s="1" t="s">
        <v>127</v>
      </c>
      <c r="G12" s="2">
        <v>16</v>
      </c>
      <c r="I12" s="2">
        <v>0</v>
      </c>
      <c r="K12" s="1">
        <v>0</v>
      </c>
      <c r="M12" s="2">
        <v>0</v>
      </c>
      <c r="O12" s="2">
        <v>1361947645</v>
      </c>
      <c r="Q12" s="1">
        <v>0</v>
      </c>
      <c r="S12" s="2">
        <v>1361947645</v>
      </c>
    </row>
    <row r="13" spans="1:19">
      <c r="A13" s="1" t="s">
        <v>64</v>
      </c>
      <c r="C13" s="1" t="s">
        <v>86</v>
      </c>
      <c r="E13" s="1" t="s">
        <v>66</v>
      </c>
      <c r="G13" s="2">
        <v>16</v>
      </c>
      <c r="I13" s="2">
        <v>178232430</v>
      </c>
      <c r="K13" s="1">
        <v>0</v>
      </c>
      <c r="M13" s="2">
        <v>178232430</v>
      </c>
      <c r="O13" s="2">
        <v>1078977420</v>
      </c>
      <c r="Q13" s="1">
        <v>0</v>
      </c>
      <c r="S13" s="2">
        <v>1078977420</v>
      </c>
    </row>
    <row r="14" spans="1:19">
      <c r="A14" s="1" t="s">
        <v>105</v>
      </c>
      <c r="C14" s="2">
        <v>1</v>
      </c>
      <c r="E14" s="1" t="s">
        <v>86</v>
      </c>
      <c r="G14" s="1">
        <v>0</v>
      </c>
      <c r="I14" s="2">
        <v>0</v>
      </c>
      <c r="K14" s="2">
        <v>0</v>
      </c>
      <c r="M14" s="2">
        <v>0</v>
      </c>
      <c r="O14" s="2">
        <v>3113</v>
      </c>
      <c r="Q14" s="1">
        <v>0</v>
      </c>
      <c r="S14" s="2">
        <v>3113</v>
      </c>
    </row>
    <row r="15" spans="1:19" ht="22.5" thickBot="1">
      <c r="I15" s="8">
        <f>SUM(I8:I14)</f>
        <v>8376383576</v>
      </c>
      <c r="K15" s="8">
        <f>SUM(K8:K14)</f>
        <v>0</v>
      </c>
      <c r="M15" s="8">
        <f>SUM(M8:M14)</f>
        <v>8376383576</v>
      </c>
      <c r="O15" s="8">
        <f>SUM(O8:O14)</f>
        <v>73510010453</v>
      </c>
      <c r="Q15" s="8">
        <f>SUM(Q8:Q14)</f>
        <v>0</v>
      </c>
      <c r="S15" s="8">
        <f>SUM(S8:S14)</f>
        <v>73510010453</v>
      </c>
    </row>
    <row r="16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rightToLeft="1" workbookViewId="0">
      <selection activeCell="M25" sqref="M25"/>
    </sheetView>
  </sheetViews>
  <sheetFormatPr defaultRowHeight="21.75"/>
  <cols>
    <col min="1" max="1" width="26.1406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16384" width="9.140625" style="1"/>
  </cols>
  <sheetData>
    <row r="2" spans="1:19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22.5">
      <c r="A3" s="25" t="s">
        <v>112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6" spans="1:19" ht="22.5">
      <c r="A6" s="22" t="s">
        <v>3</v>
      </c>
      <c r="C6" s="23" t="s">
        <v>113</v>
      </c>
      <c r="D6" s="23" t="s">
        <v>145</v>
      </c>
      <c r="E6" s="23" t="s">
        <v>145</v>
      </c>
      <c r="F6" s="23" t="s">
        <v>145</v>
      </c>
      <c r="G6" s="23" t="s">
        <v>145</v>
      </c>
      <c r="I6" s="23" t="s">
        <v>114</v>
      </c>
      <c r="J6" s="23" t="s">
        <v>114</v>
      </c>
      <c r="K6" s="23" t="s">
        <v>114</v>
      </c>
      <c r="L6" s="23" t="s">
        <v>114</v>
      </c>
      <c r="M6" s="23" t="s">
        <v>114</v>
      </c>
      <c r="N6" s="4"/>
      <c r="O6" s="23" t="s">
        <v>115</v>
      </c>
      <c r="P6" s="25" t="s">
        <v>115</v>
      </c>
      <c r="Q6" s="23" t="s">
        <v>115</v>
      </c>
      <c r="R6" s="23" t="s">
        <v>115</v>
      </c>
      <c r="S6" s="23" t="s">
        <v>115</v>
      </c>
    </row>
    <row r="7" spans="1:19" ht="22.5">
      <c r="A7" s="23" t="s">
        <v>3</v>
      </c>
      <c r="C7" s="26" t="s">
        <v>146</v>
      </c>
      <c r="E7" s="26" t="s">
        <v>147</v>
      </c>
      <c r="G7" s="26" t="s">
        <v>148</v>
      </c>
      <c r="I7" s="26" t="s">
        <v>149</v>
      </c>
      <c r="J7" s="6"/>
      <c r="K7" s="26" t="s">
        <v>119</v>
      </c>
      <c r="M7" s="26" t="s">
        <v>150</v>
      </c>
      <c r="N7" s="6"/>
      <c r="O7" s="26" t="s">
        <v>149</v>
      </c>
      <c r="Q7" s="26" t="s">
        <v>119</v>
      </c>
      <c r="S7" s="26" t="s">
        <v>150</v>
      </c>
    </row>
    <row r="8" spans="1:19">
      <c r="A8" s="11" t="s">
        <v>24</v>
      </c>
      <c r="C8" s="11" t="s">
        <v>151</v>
      </c>
      <c r="E8" s="13">
        <v>1347564</v>
      </c>
      <c r="G8" s="13">
        <v>400</v>
      </c>
      <c r="I8" s="5">
        <v>0</v>
      </c>
      <c r="J8" s="11"/>
      <c r="K8" s="5">
        <v>0</v>
      </c>
      <c r="M8" s="5">
        <v>0</v>
      </c>
      <c r="N8" s="11"/>
      <c r="O8" s="5">
        <v>539025600</v>
      </c>
      <c r="Q8" s="13">
        <v>0</v>
      </c>
      <c r="S8" s="13">
        <v>539025600</v>
      </c>
    </row>
    <row r="9" spans="1:19">
      <c r="A9" s="11" t="s">
        <v>32</v>
      </c>
      <c r="B9" s="11"/>
      <c r="C9" s="11" t="s">
        <v>152</v>
      </c>
      <c r="D9" s="11"/>
      <c r="E9" s="13">
        <v>1000000</v>
      </c>
      <c r="F9" s="11"/>
      <c r="G9" s="13">
        <v>150</v>
      </c>
      <c r="H9" s="11"/>
      <c r="I9" s="13">
        <v>0</v>
      </c>
      <c r="J9" s="11"/>
      <c r="K9" s="13">
        <v>0</v>
      </c>
      <c r="L9" s="11"/>
      <c r="M9" s="13">
        <v>0</v>
      </c>
      <c r="N9" s="11"/>
      <c r="O9" s="13">
        <v>150000000</v>
      </c>
      <c r="P9" s="11"/>
      <c r="Q9" s="13">
        <v>0</v>
      </c>
      <c r="R9" s="11"/>
      <c r="S9" s="13">
        <v>150000000</v>
      </c>
    </row>
    <row r="10" spans="1:19">
      <c r="A10" s="1" t="s">
        <v>153</v>
      </c>
      <c r="C10" s="1" t="s">
        <v>154</v>
      </c>
      <c r="E10" s="2">
        <v>1000000</v>
      </c>
      <c r="G10" s="2">
        <v>50</v>
      </c>
      <c r="I10" s="2">
        <v>0</v>
      </c>
      <c r="K10" s="2">
        <v>0</v>
      </c>
      <c r="M10" s="2">
        <v>0</v>
      </c>
      <c r="O10" s="2">
        <v>50000000</v>
      </c>
      <c r="Q10" s="2">
        <v>0</v>
      </c>
      <c r="S10" s="2">
        <v>50000000</v>
      </c>
    </row>
    <row r="11" spans="1:19">
      <c r="A11" s="1" t="s">
        <v>18</v>
      </c>
      <c r="C11" s="1" t="s">
        <v>155</v>
      </c>
      <c r="E11" s="2">
        <v>195000</v>
      </c>
      <c r="G11" s="2">
        <v>2080</v>
      </c>
      <c r="I11" s="2">
        <v>0</v>
      </c>
      <c r="K11" s="2">
        <v>0</v>
      </c>
      <c r="M11" s="2">
        <v>0</v>
      </c>
      <c r="O11" s="2">
        <v>405600000</v>
      </c>
      <c r="Q11" s="2">
        <v>44956882</v>
      </c>
      <c r="S11" s="2">
        <v>360643118</v>
      </c>
    </row>
    <row r="12" spans="1:19">
      <c r="A12" s="1" t="s">
        <v>31</v>
      </c>
      <c r="C12" s="1" t="s">
        <v>156</v>
      </c>
      <c r="E12" s="2">
        <v>1080572</v>
      </c>
      <c r="G12" s="2">
        <v>860</v>
      </c>
      <c r="I12" s="2">
        <v>0</v>
      </c>
      <c r="K12" s="2">
        <v>0</v>
      </c>
      <c r="M12" s="2">
        <v>0</v>
      </c>
      <c r="O12" s="2">
        <v>929291920</v>
      </c>
      <c r="Q12" s="2">
        <v>116370288</v>
      </c>
      <c r="S12" s="2">
        <v>812921632</v>
      </c>
    </row>
    <row r="13" spans="1:19">
      <c r="A13" s="1" t="s">
        <v>23</v>
      </c>
      <c r="C13" s="1" t="s">
        <v>157</v>
      </c>
      <c r="E13" s="2">
        <v>19546</v>
      </c>
      <c r="G13" s="2">
        <v>2000</v>
      </c>
      <c r="I13" s="2">
        <v>0</v>
      </c>
      <c r="K13" s="2">
        <v>0</v>
      </c>
      <c r="M13" s="2">
        <v>0</v>
      </c>
      <c r="O13" s="2">
        <v>39092000</v>
      </c>
      <c r="Q13" s="2">
        <v>0</v>
      </c>
      <c r="S13" s="2">
        <v>39092000</v>
      </c>
    </row>
    <row r="14" spans="1:19">
      <c r="A14" s="1" t="s">
        <v>158</v>
      </c>
      <c r="C14" s="1" t="s">
        <v>140</v>
      </c>
      <c r="E14" s="2">
        <v>1000000</v>
      </c>
      <c r="G14" s="2">
        <v>900</v>
      </c>
      <c r="I14" s="2">
        <v>0</v>
      </c>
      <c r="K14" s="2">
        <v>0</v>
      </c>
      <c r="M14" s="2">
        <v>0</v>
      </c>
      <c r="O14" s="2">
        <v>900000000</v>
      </c>
      <c r="Q14" s="2">
        <v>0</v>
      </c>
      <c r="S14" s="2">
        <v>900000000</v>
      </c>
    </row>
    <row r="15" spans="1:19">
      <c r="A15" s="1" t="s">
        <v>159</v>
      </c>
      <c r="C15" s="1" t="s">
        <v>160</v>
      </c>
      <c r="E15" s="2">
        <v>350000</v>
      </c>
      <c r="G15" s="2">
        <v>800</v>
      </c>
      <c r="I15" s="2">
        <v>0</v>
      </c>
      <c r="K15" s="2">
        <v>0</v>
      </c>
      <c r="M15" s="2">
        <v>0</v>
      </c>
      <c r="O15" s="2">
        <v>280000000</v>
      </c>
      <c r="Q15" s="2">
        <v>0</v>
      </c>
      <c r="S15" s="2">
        <v>280000000</v>
      </c>
    </row>
    <row r="16" spans="1:19" ht="22.5" thickBot="1">
      <c r="I16" s="8">
        <f>SUM(I8:I15)</f>
        <v>0</v>
      </c>
      <c r="K16" s="8">
        <f>SUM(K8:K15)</f>
        <v>0</v>
      </c>
      <c r="M16" s="8">
        <f>SUM(M8:M15)</f>
        <v>0</v>
      </c>
      <c r="O16" s="8">
        <f>SUM(O8:O15)</f>
        <v>3293009520</v>
      </c>
      <c r="Q16" s="8">
        <f>SUM(Q8:Q15)</f>
        <v>161327170</v>
      </c>
      <c r="S16" s="8">
        <f>SUM(S8:S15)</f>
        <v>3131682350</v>
      </c>
    </row>
    <row r="17" spans="19:19" ht="22.5" thickTop="1"/>
    <row r="18" spans="19:19">
      <c r="S18" s="2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5"/>
  <sheetViews>
    <sheetView rightToLeft="1" workbookViewId="0">
      <selection activeCell="I34" sqref="I34"/>
    </sheetView>
  </sheetViews>
  <sheetFormatPr defaultRowHeight="21.75"/>
  <cols>
    <col min="1" max="1" width="32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6384" width="9.140625" style="1"/>
  </cols>
  <sheetData>
    <row r="2" spans="1:17" ht="22.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22.5">
      <c r="A3" s="25" t="s">
        <v>112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22.5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6" spans="1:17" ht="22.5">
      <c r="A6" s="22" t="s">
        <v>3</v>
      </c>
      <c r="C6" s="23" t="s">
        <v>114</v>
      </c>
      <c r="D6" s="23" t="s">
        <v>114</v>
      </c>
      <c r="E6" s="23" t="s">
        <v>114</v>
      </c>
      <c r="F6" s="23" t="s">
        <v>114</v>
      </c>
      <c r="G6" s="23" t="s">
        <v>114</v>
      </c>
      <c r="H6" s="23" t="s">
        <v>114</v>
      </c>
      <c r="I6" s="23" t="s">
        <v>114</v>
      </c>
      <c r="J6" s="11"/>
      <c r="K6" s="23" t="s">
        <v>115</v>
      </c>
      <c r="L6" s="23" t="s">
        <v>115</v>
      </c>
      <c r="M6" s="23" t="s">
        <v>115</v>
      </c>
      <c r="N6" s="23" t="s">
        <v>115</v>
      </c>
      <c r="O6" s="23" t="s">
        <v>115</v>
      </c>
      <c r="P6" s="25" t="s">
        <v>115</v>
      </c>
      <c r="Q6" s="23" t="s">
        <v>115</v>
      </c>
    </row>
    <row r="7" spans="1:17" ht="22.5">
      <c r="A7" s="23" t="s">
        <v>3</v>
      </c>
      <c r="C7" s="26" t="s">
        <v>7</v>
      </c>
      <c r="E7" s="26" t="s">
        <v>161</v>
      </c>
      <c r="G7" s="26" t="s">
        <v>162</v>
      </c>
      <c r="I7" s="23" t="s">
        <v>163</v>
      </c>
      <c r="J7" s="11"/>
      <c r="K7" s="26" t="s">
        <v>7</v>
      </c>
      <c r="M7" s="26" t="s">
        <v>161</v>
      </c>
      <c r="N7" s="6"/>
      <c r="O7" s="26" t="s">
        <v>162</v>
      </c>
      <c r="Q7" s="26" t="s">
        <v>163</v>
      </c>
    </row>
    <row r="8" spans="1:17">
      <c r="A8" s="11" t="s">
        <v>29</v>
      </c>
      <c r="C8" s="13">
        <v>4483253</v>
      </c>
      <c r="E8" s="13">
        <v>18987918068</v>
      </c>
      <c r="G8" s="13">
        <v>17065596692</v>
      </c>
      <c r="I8" s="5">
        <v>1922321376</v>
      </c>
      <c r="K8" s="5">
        <v>4483253</v>
      </c>
      <c r="M8" s="5">
        <v>18987918068</v>
      </c>
      <c r="N8" s="11"/>
      <c r="O8" s="5">
        <v>10922980843</v>
      </c>
      <c r="Q8" s="13">
        <v>8064937225</v>
      </c>
    </row>
    <row r="9" spans="1:17">
      <c r="A9" s="11" t="s">
        <v>22</v>
      </c>
      <c r="B9" s="11"/>
      <c r="C9" s="13">
        <v>303970</v>
      </c>
      <c r="D9" s="11"/>
      <c r="E9" s="13">
        <v>1452355361</v>
      </c>
      <c r="F9" s="11"/>
      <c r="G9" s="13">
        <v>1319912592</v>
      </c>
      <c r="H9" s="11"/>
      <c r="I9" s="13">
        <v>132442769</v>
      </c>
      <c r="J9" s="11"/>
      <c r="K9" s="13">
        <v>303970</v>
      </c>
      <c r="L9" s="11"/>
      <c r="M9" s="13">
        <v>1452355361</v>
      </c>
      <c r="N9" s="11"/>
      <c r="O9" s="13">
        <v>890901926</v>
      </c>
      <c r="P9" s="11"/>
      <c r="Q9" s="13">
        <v>561453435</v>
      </c>
    </row>
    <row r="10" spans="1:17">
      <c r="A10" s="1" t="s">
        <v>26</v>
      </c>
      <c r="C10" s="2">
        <v>770</v>
      </c>
      <c r="E10" s="2">
        <v>4077968998</v>
      </c>
      <c r="G10" s="2">
        <v>3768300668</v>
      </c>
      <c r="I10" s="2">
        <v>309668330</v>
      </c>
      <c r="K10" s="2">
        <v>770</v>
      </c>
      <c r="M10" s="2">
        <v>4077968998</v>
      </c>
      <c r="O10" s="2">
        <v>3558441840</v>
      </c>
      <c r="Q10" s="2">
        <v>519527158</v>
      </c>
    </row>
    <row r="11" spans="1:17">
      <c r="A11" s="1" t="s">
        <v>34</v>
      </c>
      <c r="C11" s="2">
        <v>100000</v>
      </c>
      <c r="E11" s="2">
        <v>2019119750</v>
      </c>
      <c r="G11" s="2">
        <v>1808351976</v>
      </c>
      <c r="I11" s="2">
        <v>210767774</v>
      </c>
      <c r="K11" s="2">
        <v>100000</v>
      </c>
      <c r="M11" s="2">
        <v>2019119750</v>
      </c>
      <c r="O11" s="2">
        <v>1808351976</v>
      </c>
      <c r="Q11" s="2">
        <v>210767774</v>
      </c>
    </row>
    <row r="12" spans="1:17">
      <c r="A12" s="1" t="s">
        <v>24</v>
      </c>
      <c r="C12" s="2">
        <v>1997564</v>
      </c>
      <c r="E12" s="2">
        <v>11593572308</v>
      </c>
      <c r="G12" s="2">
        <v>10110006495</v>
      </c>
      <c r="I12" s="2">
        <v>1483565813</v>
      </c>
      <c r="K12" s="2">
        <v>1997564</v>
      </c>
      <c r="M12" s="2">
        <v>11593572308</v>
      </c>
      <c r="O12" s="2">
        <v>4731085379</v>
      </c>
      <c r="Q12" s="2">
        <v>6862486929</v>
      </c>
    </row>
    <row r="13" spans="1:17">
      <c r="A13" s="1" t="s">
        <v>31</v>
      </c>
      <c r="C13" s="2">
        <v>780572</v>
      </c>
      <c r="E13" s="2">
        <v>6335964784</v>
      </c>
      <c r="G13" s="2">
        <v>5805575924</v>
      </c>
      <c r="I13" s="2">
        <v>530388860</v>
      </c>
      <c r="K13" s="2">
        <v>780572</v>
      </c>
      <c r="M13" s="2">
        <v>6335964784</v>
      </c>
      <c r="O13" s="2">
        <v>5073843072</v>
      </c>
      <c r="Q13" s="2">
        <v>1262121712</v>
      </c>
    </row>
    <row r="14" spans="1:17">
      <c r="A14" s="1" t="s">
        <v>27</v>
      </c>
      <c r="C14" s="2">
        <v>1950</v>
      </c>
      <c r="E14" s="2">
        <v>10344932000</v>
      </c>
      <c r="G14" s="2">
        <v>9597656164</v>
      </c>
      <c r="I14" s="2">
        <v>747275836</v>
      </c>
      <c r="K14" s="2">
        <v>1950</v>
      </c>
      <c r="M14" s="2">
        <v>10344932000</v>
      </c>
      <c r="O14" s="2">
        <v>9420447098</v>
      </c>
      <c r="Q14" s="2">
        <v>924484902</v>
      </c>
    </row>
    <row r="15" spans="1:17">
      <c r="A15" s="1" t="s">
        <v>32</v>
      </c>
      <c r="C15" s="2">
        <v>1142723</v>
      </c>
      <c r="E15" s="2">
        <v>7712859168</v>
      </c>
      <c r="G15" s="2">
        <v>7953127234</v>
      </c>
      <c r="I15" s="19">
        <v>-240268066</v>
      </c>
      <c r="K15" s="2">
        <v>1142723</v>
      </c>
      <c r="M15" s="2">
        <v>7712859168</v>
      </c>
      <c r="O15" s="2">
        <v>3037496848</v>
      </c>
      <c r="Q15" s="2">
        <v>4675362320</v>
      </c>
    </row>
    <row r="16" spans="1:17">
      <c r="A16" s="1" t="s">
        <v>15</v>
      </c>
      <c r="C16" s="2">
        <v>12400000</v>
      </c>
      <c r="E16" s="2">
        <v>7821786700</v>
      </c>
      <c r="G16" s="2">
        <v>6323736500</v>
      </c>
      <c r="I16" s="2">
        <v>1498050200</v>
      </c>
      <c r="K16" s="2">
        <v>12400000</v>
      </c>
      <c r="M16" s="2">
        <v>7821786700</v>
      </c>
      <c r="O16" s="2">
        <v>5026413991</v>
      </c>
      <c r="Q16" s="2">
        <v>2795372709</v>
      </c>
    </row>
    <row r="17" spans="1:17">
      <c r="A17" s="1" t="s">
        <v>25</v>
      </c>
      <c r="C17" s="2">
        <v>1759000</v>
      </c>
      <c r="E17" s="2">
        <v>9008846907</v>
      </c>
      <c r="G17" s="2">
        <v>7125907327</v>
      </c>
      <c r="I17" s="2">
        <v>1882939580</v>
      </c>
      <c r="K17" s="2">
        <v>1759000</v>
      </c>
      <c r="M17" s="2">
        <v>9008846907</v>
      </c>
      <c r="O17" s="2">
        <v>4304121692</v>
      </c>
      <c r="Q17" s="2">
        <v>4704725215</v>
      </c>
    </row>
    <row r="18" spans="1:17">
      <c r="A18" s="1" t="s">
        <v>30</v>
      </c>
      <c r="C18" s="2">
        <v>0</v>
      </c>
      <c r="E18" s="2">
        <v>0</v>
      </c>
      <c r="G18" s="2">
        <v>28081781</v>
      </c>
      <c r="I18" s="19">
        <v>-28081781</v>
      </c>
      <c r="K18" s="2">
        <v>0</v>
      </c>
      <c r="M18" s="2">
        <v>0</v>
      </c>
      <c r="O18" s="2">
        <v>0</v>
      </c>
      <c r="Q18" s="2">
        <v>0</v>
      </c>
    </row>
    <row r="19" spans="1:17">
      <c r="A19" s="1" t="s">
        <v>33</v>
      </c>
      <c r="C19" s="2">
        <v>0</v>
      </c>
      <c r="E19" s="2">
        <v>0</v>
      </c>
      <c r="G19" s="2">
        <v>98836063</v>
      </c>
      <c r="I19" s="19">
        <v>-98836063</v>
      </c>
      <c r="K19" s="2">
        <v>0</v>
      </c>
      <c r="M19" s="2">
        <v>0</v>
      </c>
      <c r="O19" s="2">
        <v>0</v>
      </c>
      <c r="Q19" s="2">
        <v>0</v>
      </c>
    </row>
    <row r="20" spans="1:17">
      <c r="A20" s="1" t="s">
        <v>23</v>
      </c>
      <c r="C20" s="2">
        <v>89546</v>
      </c>
      <c r="E20" s="2">
        <v>2993775344</v>
      </c>
      <c r="G20" s="2">
        <v>2398159297</v>
      </c>
      <c r="I20" s="19">
        <v>595616047</v>
      </c>
      <c r="K20" s="2">
        <v>89546</v>
      </c>
      <c r="M20" s="2">
        <v>2993775344</v>
      </c>
      <c r="O20" s="2">
        <v>1865834749</v>
      </c>
      <c r="Q20" s="2">
        <v>1127940595</v>
      </c>
    </row>
    <row r="21" spans="1:17">
      <c r="A21" s="1" t="s">
        <v>17</v>
      </c>
      <c r="C21" s="2">
        <v>110000</v>
      </c>
      <c r="E21" s="2">
        <v>8423908212</v>
      </c>
      <c r="G21" s="2">
        <v>6769299487</v>
      </c>
      <c r="I21" s="19">
        <v>1654608725</v>
      </c>
      <c r="K21" s="2">
        <v>110000</v>
      </c>
      <c r="M21" s="2">
        <v>8423908212</v>
      </c>
      <c r="O21" s="2">
        <v>4313521095</v>
      </c>
      <c r="Q21" s="2">
        <v>4110387117</v>
      </c>
    </row>
    <row r="22" spans="1:17">
      <c r="A22" s="1" t="s">
        <v>19</v>
      </c>
      <c r="C22" s="2">
        <v>0</v>
      </c>
      <c r="E22" s="2">
        <v>0</v>
      </c>
      <c r="G22" s="2">
        <v>385103718</v>
      </c>
      <c r="I22" s="19">
        <v>-385103718</v>
      </c>
      <c r="K22" s="2">
        <v>0</v>
      </c>
      <c r="M22" s="2">
        <v>0</v>
      </c>
      <c r="O22" s="2">
        <v>0</v>
      </c>
      <c r="Q22" s="2">
        <v>0</v>
      </c>
    </row>
    <row r="23" spans="1:17">
      <c r="A23" s="1" t="s">
        <v>18</v>
      </c>
      <c r="C23" s="2">
        <v>195000</v>
      </c>
      <c r="E23" s="2">
        <v>5481108018</v>
      </c>
      <c r="G23" s="2">
        <v>4713540487</v>
      </c>
      <c r="I23" s="19">
        <v>767567531</v>
      </c>
      <c r="K23" s="2">
        <v>195000</v>
      </c>
      <c r="M23" s="2">
        <v>5481108018</v>
      </c>
      <c r="O23" s="2">
        <v>4116731889</v>
      </c>
      <c r="Q23" s="2">
        <v>1364376129</v>
      </c>
    </row>
    <row r="24" spans="1:17">
      <c r="A24" s="1" t="s">
        <v>28</v>
      </c>
      <c r="C24" s="2">
        <v>250</v>
      </c>
      <c r="E24" s="2">
        <v>1324456107</v>
      </c>
      <c r="G24" s="2">
        <v>1231566365</v>
      </c>
      <c r="I24" s="19">
        <v>92889742</v>
      </c>
      <c r="K24" s="2">
        <v>250</v>
      </c>
      <c r="M24" s="2">
        <v>1324456107</v>
      </c>
      <c r="O24" s="2">
        <v>987481371</v>
      </c>
      <c r="Q24" s="2">
        <f>M24-O24</f>
        <v>336974736</v>
      </c>
    </row>
    <row r="25" spans="1:17">
      <c r="A25" s="1" t="s">
        <v>20</v>
      </c>
      <c r="C25" s="2">
        <v>0</v>
      </c>
      <c r="E25" s="2">
        <v>0</v>
      </c>
      <c r="G25" s="2">
        <v>36351608</v>
      </c>
      <c r="I25" s="19">
        <v>-36351608</v>
      </c>
      <c r="K25" s="2">
        <v>0</v>
      </c>
      <c r="M25" s="2">
        <v>0</v>
      </c>
      <c r="O25" s="2">
        <v>0</v>
      </c>
      <c r="Q25" s="2">
        <v>0</v>
      </c>
    </row>
    <row r="26" spans="1:17">
      <c r="A26" s="1" t="s">
        <v>16</v>
      </c>
      <c r="C26" s="2">
        <v>0</v>
      </c>
      <c r="E26" s="2">
        <v>0</v>
      </c>
      <c r="G26" s="2">
        <v>442192817</v>
      </c>
      <c r="I26" s="19">
        <v>-442192817</v>
      </c>
      <c r="K26" s="2">
        <v>0</v>
      </c>
      <c r="M26" s="2">
        <v>0</v>
      </c>
      <c r="O26" s="2">
        <v>0</v>
      </c>
      <c r="Q26" s="2">
        <v>0</v>
      </c>
    </row>
    <row r="27" spans="1:17">
      <c r="A27" s="1" t="s">
        <v>21</v>
      </c>
      <c r="C27" s="2">
        <v>0</v>
      </c>
      <c r="E27" s="2">
        <v>0</v>
      </c>
      <c r="G27" s="2">
        <v>92447987</v>
      </c>
      <c r="I27" s="19">
        <v>-92447987</v>
      </c>
      <c r="K27" s="2">
        <v>0</v>
      </c>
      <c r="M27" s="2">
        <v>0</v>
      </c>
      <c r="O27" s="2">
        <v>0</v>
      </c>
      <c r="Q27" s="2">
        <v>0</v>
      </c>
    </row>
    <row r="28" spans="1:17">
      <c r="A28" s="1" t="s">
        <v>90</v>
      </c>
      <c r="C28" s="2">
        <v>413000</v>
      </c>
      <c r="E28" s="2">
        <v>398756247971</v>
      </c>
      <c r="G28" s="2">
        <v>401734730331</v>
      </c>
      <c r="I28" s="19">
        <v>-2978482360</v>
      </c>
      <c r="K28" s="2">
        <v>413000</v>
      </c>
      <c r="M28" s="2">
        <v>398756247971</v>
      </c>
      <c r="O28" s="2">
        <v>381230490553</v>
      </c>
      <c r="Q28" s="2">
        <v>17525757418</v>
      </c>
    </row>
    <row r="29" spans="1:17">
      <c r="A29" s="1" t="s">
        <v>92</v>
      </c>
      <c r="C29" s="2">
        <v>118000</v>
      </c>
      <c r="E29" s="2">
        <v>86881253391</v>
      </c>
      <c r="G29" s="2">
        <v>91288305958</v>
      </c>
      <c r="I29" s="19">
        <v>-4407052567</v>
      </c>
      <c r="K29" s="2">
        <v>118000</v>
      </c>
      <c r="M29" s="2">
        <v>86881253391</v>
      </c>
      <c r="O29" s="2">
        <v>88637015279</v>
      </c>
      <c r="Q29" s="19">
        <v>-1755761888</v>
      </c>
    </row>
    <row r="30" spans="1:17">
      <c r="A30" s="1" t="s">
        <v>94</v>
      </c>
      <c r="C30" s="2">
        <v>500000</v>
      </c>
      <c r="E30" s="2">
        <v>458537319250</v>
      </c>
      <c r="G30" s="2">
        <v>458152598375</v>
      </c>
      <c r="I30" s="19">
        <v>384720875</v>
      </c>
      <c r="K30" s="2">
        <v>500000</v>
      </c>
      <c r="M30" s="2">
        <v>458537319250</v>
      </c>
      <c r="O30" s="2">
        <v>500000000000</v>
      </c>
      <c r="Q30" s="19">
        <v>-41462680750</v>
      </c>
    </row>
    <row r="31" spans="1:17">
      <c r="A31" s="1" t="s">
        <v>88</v>
      </c>
      <c r="C31" s="2">
        <v>8000</v>
      </c>
      <c r="E31" s="2">
        <v>7148733408</v>
      </c>
      <c r="G31" s="2">
        <v>5901150205</v>
      </c>
      <c r="I31" s="19">
        <v>1247583203</v>
      </c>
      <c r="K31" s="2">
        <v>8000</v>
      </c>
      <c r="M31" s="2">
        <v>7148733408</v>
      </c>
      <c r="O31" s="2">
        <v>7709585400</v>
      </c>
      <c r="Q31" s="19">
        <v>-560851992</v>
      </c>
    </row>
    <row r="32" spans="1:17">
      <c r="A32" s="1" t="s">
        <v>168</v>
      </c>
      <c r="C32" s="2">
        <v>749</v>
      </c>
      <c r="E32" s="2">
        <v>743945276</v>
      </c>
      <c r="G32" s="2">
        <v>741722359</v>
      </c>
      <c r="I32" s="19">
        <v>2222917</v>
      </c>
      <c r="K32" s="2">
        <v>749</v>
      </c>
      <c r="M32" s="2">
        <v>743945276</v>
      </c>
      <c r="O32" s="2">
        <v>742047594</v>
      </c>
      <c r="Q32" s="19">
        <v>1897682</v>
      </c>
    </row>
    <row r="33" spans="1:17">
      <c r="A33" s="1" t="s">
        <v>169</v>
      </c>
      <c r="C33" s="2">
        <v>1000</v>
      </c>
      <c r="E33" s="2">
        <v>999275000</v>
      </c>
      <c r="G33" s="2">
        <v>995268906</v>
      </c>
      <c r="I33" s="19">
        <v>4006094</v>
      </c>
      <c r="K33" s="2">
        <v>1000</v>
      </c>
      <c r="M33" s="2">
        <v>999275000</v>
      </c>
      <c r="O33" s="2">
        <v>1000725000</v>
      </c>
      <c r="Q33" s="19">
        <v>-1450000</v>
      </c>
    </row>
    <row r="34" spans="1:17">
      <c r="A34" s="1" t="s">
        <v>55</v>
      </c>
      <c r="C34" s="2">
        <v>13562</v>
      </c>
      <c r="E34" s="2">
        <v>10939838180</v>
      </c>
      <c r="G34" s="2">
        <v>9612097554</v>
      </c>
      <c r="I34" s="19">
        <v>1327740626</v>
      </c>
      <c r="K34" s="2">
        <v>13562</v>
      </c>
      <c r="M34" s="2">
        <v>10939838180</v>
      </c>
      <c r="O34" s="2">
        <v>11534029652</v>
      </c>
      <c r="Q34" s="19">
        <v>-594191472</v>
      </c>
    </row>
    <row r="35" spans="1:17">
      <c r="A35" s="1" t="s">
        <v>84</v>
      </c>
      <c r="C35" s="2">
        <v>0</v>
      </c>
      <c r="E35" s="2">
        <v>0</v>
      </c>
      <c r="G35" s="2">
        <v>0</v>
      </c>
      <c r="I35" s="19">
        <v>0</v>
      </c>
      <c r="K35" s="2">
        <v>50000</v>
      </c>
      <c r="M35" s="2">
        <v>44697570750</v>
      </c>
      <c r="O35" s="2">
        <v>49535887498</v>
      </c>
      <c r="Q35" s="19">
        <v>-4838316748</v>
      </c>
    </row>
    <row r="36" spans="1:17">
      <c r="A36" s="1" t="s">
        <v>52</v>
      </c>
      <c r="C36" s="2">
        <v>0</v>
      </c>
      <c r="E36" s="2">
        <v>0</v>
      </c>
      <c r="G36" s="2">
        <v>38526510</v>
      </c>
      <c r="I36" s="19">
        <v>-38526510</v>
      </c>
      <c r="K36" s="2">
        <v>0</v>
      </c>
      <c r="M36" s="2">
        <v>0</v>
      </c>
      <c r="O36" s="2">
        <v>0</v>
      </c>
      <c r="Q36" s="2">
        <v>0</v>
      </c>
    </row>
    <row r="37" spans="1:17">
      <c r="A37" s="1" t="s">
        <v>58</v>
      </c>
      <c r="C37" s="2">
        <v>0</v>
      </c>
      <c r="E37" s="2">
        <v>0</v>
      </c>
      <c r="G37" s="2">
        <v>-829809714</v>
      </c>
      <c r="I37" s="19">
        <v>829809714</v>
      </c>
      <c r="K37" s="2">
        <v>0</v>
      </c>
      <c r="M37" s="2">
        <v>0</v>
      </c>
      <c r="O37" s="2">
        <v>0</v>
      </c>
      <c r="Q37" s="2">
        <v>0</v>
      </c>
    </row>
    <row r="38" spans="1:17">
      <c r="A38" s="1" t="s">
        <v>61</v>
      </c>
      <c r="C38" s="2">
        <v>0</v>
      </c>
      <c r="E38" s="2">
        <v>0</v>
      </c>
      <c r="G38" s="2">
        <v>-243962940</v>
      </c>
      <c r="I38" s="19">
        <v>243962940</v>
      </c>
      <c r="K38" s="2">
        <v>0</v>
      </c>
      <c r="M38" s="2">
        <v>0</v>
      </c>
      <c r="O38" s="2">
        <v>0</v>
      </c>
      <c r="Q38" s="2">
        <v>0</v>
      </c>
    </row>
    <row r="39" spans="1:17" ht="22.5" thickBot="1">
      <c r="E39" s="8">
        <f>SUM(E8:E38)</f>
        <v>1061585184201</v>
      </c>
      <c r="G39" s="8">
        <f>SUM(G8:G38)</f>
        <v>1054464378726</v>
      </c>
      <c r="I39" s="8">
        <f>SUM(I8:I38)</f>
        <v>7120805475</v>
      </c>
      <c r="M39" s="8">
        <f>SUM(M8:M38)</f>
        <v>1106282754951</v>
      </c>
      <c r="O39" s="8">
        <f>SUM(O8:O38)</f>
        <v>1100447434745</v>
      </c>
      <c r="Q39" s="8">
        <f>SUM(Q8:Q38)</f>
        <v>5835320206</v>
      </c>
    </row>
    <row r="40" spans="1:17" ht="22.5" thickTop="1"/>
    <row r="41" spans="1:17">
      <c r="O41" s="2"/>
    </row>
    <row r="42" spans="1:17">
      <c r="Q42" s="2"/>
    </row>
    <row r="43" spans="1:17">
      <c r="Q43" s="2"/>
    </row>
    <row r="44" spans="1:17">
      <c r="I44" s="2"/>
    </row>
    <row r="45" spans="1:17">
      <c r="I45" s="2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تاییدیه!Print_Area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2020-02-24T14:39:43Z</dcterms:created>
  <dcterms:modified xsi:type="dcterms:W3CDTF">2020-02-29T08:11:43Z</dcterms:modified>
</cp:coreProperties>
</file>