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اسفند98\تارنما\"/>
    </mc:Choice>
  </mc:AlternateContent>
  <bookViews>
    <workbookView xWindow="0" yWindow="0" windowWidth="23700" windowHeight="7200" tabRatio="805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سایر درآمدها " sheetId="14" r:id="rId12"/>
  </sheets>
  <calcPr calcId="152511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Q20" i="12"/>
  <c r="O20" i="12"/>
  <c r="M20" i="12"/>
  <c r="K20" i="12"/>
  <c r="I20" i="12"/>
  <c r="G20" i="12"/>
  <c r="E20" i="12"/>
  <c r="C20" i="12"/>
  <c r="U27" i="11"/>
  <c r="K27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8" i="11"/>
  <c r="S27" i="11"/>
  <c r="Q27" i="11"/>
  <c r="O27" i="11"/>
  <c r="M27" i="11"/>
  <c r="I27" i="11"/>
  <c r="G27" i="11"/>
  <c r="E27" i="11"/>
  <c r="C27" i="11"/>
  <c r="Q13" i="10"/>
  <c r="O13" i="10"/>
  <c r="I13" i="10"/>
  <c r="G13" i="10"/>
  <c r="E13" i="10"/>
  <c r="M13" i="10"/>
  <c r="Q35" i="9"/>
  <c r="O35" i="9"/>
  <c r="M35" i="9"/>
  <c r="I35" i="9"/>
  <c r="G35" i="9"/>
  <c r="E35" i="9"/>
  <c r="S13" i="7"/>
  <c r="Q13" i="7"/>
  <c r="O13" i="7"/>
  <c r="M13" i="7"/>
  <c r="K13" i="7"/>
  <c r="I13" i="7"/>
  <c r="S10" i="6"/>
  <c r="Q10" i="6"/>
  <c r="O10" i="6"/>
  <c r="M10" i="6"/>
  <c r="K10" i="6"/>
  <c r="K13" i="4"/>
  <c r="AK21" i="3"/>
  <c r="AI21" i="3"/>
  <c r="AG21" i="3"/>
  <c r="W21" i="3"/>
  <c r="AA21" i="3"/>
  <c r="S21" i="3"/>
  <c r="Q21" i="3"/>
  <c r="Y28" i="1"/>
  <c r="W28" i="1"/>
  <c r="U28" i="1"/>
  <c r="O28" i="1"/>
  <c r="K28" i="1"/>
  <c r="G28" i="1"/>
  <c r="E28" i="1"/>
</calcChain>
</file>

<file path=xl/sharedStrings.xml><?xml version="1.0" encoding="utf-8"?>
<sst xmlns="http://schemas.openxmlformats.org/spreadsheetml/2006/main" count="523" uniqueCount="136">
  <si>
    <t>صندوق سرمایه‌گذاری ثابت نامی مفید</t>
  </si>
  <si>
    <t>صورت وضعیت پورتفوی</t>
  </si>
  <si>
    <t>برای ماه منتهی به 1398/12/29</t>
  </si>
  <si>
    <t>نام شرکت</t>
  </si>
  <si>
    <t>1398/11/30</t>
  </si>
  <si>
    <t>تغییرات طی دوره</t>
  </si>
  <si>
    <t>1398/12/29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</si>
  <si>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</si>
  <si>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</si>
  <si>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</si>
  <si>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</si>
  <si>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</si>
  <si>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</si>
  <si>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</si>
  <si>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</si>
  <si>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</si>
  <si>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پتروشیمی پارس</t>
  </si>
  <si>
    <t>پتروشیمی پردیس</t>
  </si>
  <si>
    <t>تامین سرمایه نوین</t>
  </si>
  <si>
    <t>سرمایه گذاری دارویی تامین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</si>
  <si>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</si>
  <si>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</si>
  <si>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</si>
  <si>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</si>
  <si>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</si>
  <si>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فولاد مبارکه اصفهان</t>
  </si>
  <si>
    <t>گسترش نفت و گاز پارسیان</t>
  </si>
  <si>
    <t>مدیریت صنعت شوینده ت.ص.بهشهر</t>
  </si>
  <si>
    <t>ملی‌ صنایع‌ مس‌ ایران‌</t>
  </si>
  <si>
    <t>سيمان ساوه</t>
  </si>
  <si>
    <t>سرمايه گذاري كشاورزي كوثر</t>
  </si>
  <si>
    <t>پتروشيمي تندگويان</t>
  </si>
  <si>
    <t>تامين سرمايه بانك ملت</t>
  </si>
  <si>
    <t>صنعتی دوده فام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</si>
  <si>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</si>
  <si>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</si>
  <si>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</si>
  <si>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</si>
  <si>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</si>
  <si>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</si>
  <si>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</si>
  <si>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</si>
  <si>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</si>
  <si>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دولت مرحله يك1394-981226</t>
  </si>
  <si>
    <t>بله</t>
  </si>
  <si>
    <t>1394/12/26</t>
  </si>
  <si>
    <t>1398/12/26</t>
  </si>
  <si>
    <t>اجاره دولتي آپرورش-سپهر991118</t>
  </si>
  <si>
    <t>1395/11/18</t>
  </si>
  <si>
    <t>1399/11/18</t>
  </si>
  <si>
    <t>اجاره دولتي آپرورش-ملت991118</t>
  </si>
  <si>
    <t>اسنادخزانه-م3بودجه97-990721</t>
  </si>
  <si>
    <t>1397/07/25</t>
  </si>
  <si>
    <t>1399/07/21</t>
  </si>
  <si>
    <t>مرابحه پديده شيمي قرن990701</t>
  </si>
  <si>
    <t>1397/07/01</t>
  </si>
  <si>
    <t>1399/07/01</t>
  </si>
  <si>
    <t>منفعت دولت5-ش.خاص كاردان0108</t>
  </si>
  <si>
    <t>1398/08/18</t>
  </si>
  <si>
    <t>1401/08/18</t>
  </si>
  <si>
    <t>سلف نفت خام سبك داخلي 983</t>
  </si>
  <si>
    <t>1397/12/20</t>
  </si>
  <si>
    <t>1399/03/20</t>
  </si>
  <si>
    <t>سلف نفت خام سبك داخلي 993</t>
  </si>
  <si>
    <t>1398/06/12</t>
  </si>
  <si>
    <t>1399/07/12</t>
  </si>
  <si>
    <t>اسنادخزانه-م15بودجه97-990224</t>
  </si>
  <si>
    <t>1398/03/28</t>
  </si>
  <si>
    <t>1399/02/24</t>
  </si>
  <si>
    <t>اسنادخزانه-م23بودجه96-990528</t>
  </si>
  <si>
    <t>1397/04/17</t>
  </si>
  <si>
    <t>1399/05/28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</si>
  <si>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</si>
  <si>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</si>
  <si>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</si>
  <si>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</si>
  <si>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</si>
  <si>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</si>
  <si>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</si>
  <si>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</si>
  <si>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</si>
  <si>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</si>
  <si>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</si>
  <si>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اجاره دولتی آپرورش-ملت991118</t>
  </si>
  <si>
    <t/>
  </si>
  <si>
    <t>مرابحه پدیده شیمی قرن990701</t>
  </si>
  <si>
    <t>منفعت دولت5-ش.خاص کاردان0108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</si>
  <si>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</si>
  <si>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</si>
  <si>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</si>
  <si>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</si>
  <si>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</si>
  <si>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</si>
  <si>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</si>
  <si>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</si>
  <si>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</si>
  <si>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</si>
  <si>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حساب جاری</t>
  </si>
  <si>
    <t>1396/08/07</t>
  </si>
  <si>
    <t>8298064948</t>
  </si>
  <si>
    <t>سپرده کوتاه مدت</t>
  </si>
  <si>
    <t>8323248251</t>
  </si>
  <si>
    <t>1396/11/29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</si>
  <si>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</si>
  <si>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</si>
  <si>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</si>
  <si>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</si>
  <si>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</si>
  <si>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</si>
  <si>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</si>
  <si>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</si>
  <si>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</si>
  <si>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</si>
  <si>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</si>
  <si>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</si>
  <si>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اجاره دولت مرحله یک1394-981226</t>
  </si>
  <si>
    <t>سلف نفت خام سبک داخلی 993</t>
  </si>
  <si>
    <t>سود و زیان ناشی از فروش</t>
  </si>
  <si>
    <t>سلف نفت خام سبک داخلی 983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</si>
  <si>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</si>
  <si>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</si>
  <si>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</si>
  <si>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</si>
  <si>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</si>
  <si>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</si>
  <si>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</si>
  <si>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</si>
  <si>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</si>
  <si>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</si>
  <si>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</si>
  <si>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</si>
  <si>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1398/12/01</t>
  </si>
  <si>
    <t>جلوگیری از نوسانات ناگهانی</t>
  </si>
  <si>
    <t>از ابتدای سال مالی</t>
  </si>
  <si>
    <t>تا پایان ماه</t>
  </si>
  <si>
    <t>سایر درآمدها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</si>
</sst>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4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4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9" fontId="1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412750</xdr:colOff>
      <xdr:row>45</xdr:row>
      <xdr:rowOff>163144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996250" y="0"/>
          <a:ext cx="7651750" cy="873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>
      <selection activeCell="Y17" sqref="Y17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topLeftCell="A7" workbookViewId="0">
      <selection activeCell="O27" sqref="O27:Q27"/>
    </sheetView>
  </sheetViews>
  <sheetFormatPr defaultRowHeight="21.75"/>
  <cols>
    <col min="1" max="1" width="2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2.5">
      <c r="A3" s="10" t="s">
        <v>103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22.5">
      <c r="A6" s="11" t="s">
        <v>3</v>
      </c>
      <c r="C6" s="12" t="s">
        <v>105</v>
      </c>
      <c r="D6" s="12" t="s">
        <v>105</v>
      </c>
      <c r="E6" s="12" t="s">
        <v>105</v>
      </c>
      <c r="F6" s="12" t="s">
        <v>105</v>
      </c>
      <c r="G6" s="12" t="s">
        <v>105</v>
      </c>
      <c r="H6" s="12" t="s">
        <v>105</v>
      </c>
      <c r="I6" s="12" t="s">
        <v>105</v>
      </c>
      <c r="J6" s="12" t="s">
        <v>105</v>
      </c>
      <c r="K6" s="12" t="s">
        <v>105</v>
      </c>
      <c r="M6" s="12" t="s">
        <v>106</v>
      </c>
      <c r="N6" s="12" t="s">
        <v>106</v>
      </c>
      <c r="O6" s="12" t="s">
        <v>106</v>
      </c>
      <c r="P6" s="12" t="s">
        <v>106</v>
      </c>
      <c r="Q6" s="12" t="s">
        <v>106</v>
      </c>
      <c r="R6" s="12" t="s">
        <v>106</v>
      </c>
      <c r="S6" s="12" t="s">
        <v>106</v>
      </c>
      <c r="T6" s="12" t="s">
        <v>106</v>
      </c>
      <c r="U6" s="12" t="s">
        <v>106</v>
      </c>
    </row>
    <row r="7" spans="1:21" ht="22.5">
      <c r="A7" s="12" t="s">
        <v>3</v>
      </c>
      <c r="C7" s="9" t="s">
        <v>119</v>
      </c>
      <c r="E7" s="9" t="s">
        <v>120</v>
      </c>
      <c r="G7" s="9" t="s">
        <v>121</v>
      </c>
      <c r="I7" s="9" t="s">
        <v>93</v>
      </c>
      <c r="K7" s="9" t="s">
        <v>122</v>
      </c>
      <c r="M7" s="9" t="s">
        <v>119</v>
      </c>
      <c r="O7" s="9" t="s">
        <v>120</v>
      </c>
      <c r="Q7" s="9" t="s">
        <v>121</v>
      </c>
      <c r="S7" s="9" t="s">
        <v>93</v>
      </c>
      <c r="U7" s="9" t="s">
        <v>122</v>
      </c>
    </row>
    <row r="8" spans="1:21">
      <c r="A8" s="1" t="s">
        <v>22</v>
      </c>
      <c r="C8" s="3">
        <v>0</v>
      </c>
      <c r="E8" s="3">
        <v>595797720</v>
      </c>
      <c r="G8" s="3">
        <v>84436683</v>
      </c>
      <c r="I8" s="3">
        <v>680234403</v>
      </c>
      <c r="K8" s="5">
        <f>I8/$I$27</f>
        <v>0.12863281474130889</v>
      </c>
      <c r="M8" s="3">
        <v>0</v>
      </c>
      <c r="O8" s="3">
        <v>595797720</v>
      </c>
      <c r="Q8" s="3">
        <v>84436683</v>
      </c>
      <c r="S8" s="3">
        <v>680234403</v>
      </c>
      <c r="U8" s="5">
        <v>0.12863281474130889</v>
      </c>
    </row>
    <row r="9" spans="1:21">
      <c r="A9" s="1" t="s">
        <v>23</v>
      </c>
      <c r="C9" s="3">
        <v>0</v>
      </c>
      <c r="E9" s="3">
        <v>1352245530</v>
      </c>
      <c r="G9" s="3">
        <v>542814165</v>
      </c>
      <c r="I9" s="3">
        <v>1895059695</v>
      </c>
      <c r="K9" s="5">
        <f t="shared" ref="K9:K26" si="0">I9/$I$27</f>
        <v>0.35835715099910392</v>
      </c>
      <c r="M9" s="3">
        <v>0</v>
      </c>
      <c r="O9" s="3">
        <v>1352245530</v>
      </c>
      <c r="Q9" s="3">
        <v>542814165</v>
      </c>
      <c r="S9" s="3">
        <v>1895059695</v>
      </c>
      <c r="U9" s="5">
        <v>0.35835715099910392</v>
      </c>
    </row>
    <row r="10" spans="1:21">
      <c r="A10" s="1" t="s">
        <v>24</v>
      </c>
      <c r="C10" s="3">
        <v>0</v>
      </c>
      <c r="E10" s="3">
        <v>0</v>
      </c>
      <c r="G10" s="3">
        <v>136815021</v>
      </c>
      <c r="I10" s="3">
        <v>136815021</v>
      </c>
      <c r="K10" s="5">
        <f t="shared" si="0"/>
        <v>2.5871818850246073E-2</v>
      </c>
      <c r="M10" s="3">
        <v>0</v>
      </c>
      <c r="O10" s="3">
        <v>0</v>
      </c>
      <c r="Q10" s="3">
        <v>136815021</v>
      </c>
      <c r="S10" s="3">
        <v>136815021</v>
      </c>
      <c r="U10" s="5">
        <v>2.5871818850246073E-2</v>
      </c>
    </row>
    <row r="11" spans="1:21">
      <c r="A11" s="1" t="s">
        <v>19</v>
      </c>
      <c r="C11" s="3">
        <v>0</v>
      </c>
      <c r="E11" s="3">
        <v>925213315</v>
      </c>
      <c r="G11" s="3">
        <v>0</v>
      </c>
      <c r="I11" s="3">
        <v>925213315</v>
      </c>
      <c r="K11" s="5">
        <f t="shared" si="0"/>
        <v>0.17495850315672326</v>
      </c>
      <c r="M11" s="3">
        <v>0</v>
      </c>
      <c r="O11" s="3">
        <v>925213315</v>
      </c>
      <c r="Q11" s="3">
        <v>0</v>
      </c>
      <c r="S11" s="3">
        <v>925213315</v>
      </c>
      <c r="U11" s="5">
        <v>0.17495850315672326</v>
      </c>
    </row>
    <row r="12" spans="1:21">
      <c r="A12" s="1" t="s">
        <v>27</v>
      </c>
      <c r="C12" s="3">
        <v>0</v>
      </c>
      <c r="E12" s="3">
        <v>1635992025</v>
      </c>
      <c r="G12" s="3">
        <v>0</v>
      </c>
      <c r="I12" s="3">
        <v>1635992025</v>
      </c>
      <c r="K12" s="5">
        <f t="shared" si="0"/>
        <v>0.30936726831513073</v>
      </c>
      <c r="M12" s="3">
        <v>0</v>
      </c>
      <c r="O12" s="3">
        <v>1635992025</v>
      </c>
      <c r="Q12" s="3">
        <v>0</v>
      </c>
      <c r="S12" s="3">
        <v>1635992025</v>
      </c>
      <c r="U12" s="5">
        <v>0.30936726831513073</v>
      </c>
    </row>
    <row r="13" spans="1:21">
      <c r="A13" s="1" t="s">
        <v>16</v>
      </c>
      <c r="C13" s="3">
        <v>0</v>
      </c>
      <c r="E13" s="3">
        <v>-727199989</v>
      </c>
      <c r="G13" s="3">
        <v>0</v>
      </c>
      <c r="I13" s="3">
        <v>-727199989</v>
      </c>
      <c r="K13" s="5">
        <f t="shared" si="0"/>
        <v>-0.13751404082530483</v>
      </c>
      <c r="M13" s="3">
        <v>0</v>
      </c>
      <c r="O13" s="3">
        <v>-727199989</v>
      </c>
      <c r="Q13" s="3">
        <v>0</v>
      </c>
      <c r="S13" s="3">
        <v>-727199989</v>
      </c>
      <c r="U13" s="5">
        <v>-0.13751404082530483</v>
      </c>
    </row>
    <row r="14" spans="1:21">
      <c r="A14" s="1" t="s">
        <v>18</v>
      </c>
      <c r="C14" s="3">
        <v>0</v>
      </c>
      <c r="E14" s="3">
        <v>63512328</v>
      </c>
      <c r="G14" s="3">
        <v>0</v>
      </c>
      <c r="I14" s="3">
        <v>63512328</v>
      </c>
      <c r="K14" s="5">
        <f t="shared" si="0"/>
        <v>1.201022689440958E-2</v>
      </c>
      <c r="M14" s="3">
        <v>0</v>
      </c>
      <c r="O14" s="3">
        <v>63512328</v>
      </c>
      <c r="Q14" s="3">
        <v>0</v>
      </c>
      <c r="S14" s="3">
        <v>63512328</v>
      </c>
      <c r="U14" s="5">
        <v>1.201022689440958E-2</v>
      </c>
    </row>
    <row r="15" spans="1:21">
      <c r="A15" s="1" t="s">
        <v>33</v>
      </c>
      <c r="C15" s="3">
        <v>0</v>
      </c>
      <c r="E15" s="3">
        <v>3545546</v>
      </c>
      <c r="G15" s="3">
        <v>0</v>
      </c>
      <c r="I15" s="3">
        <v>3545546</v>
      </c>
      <c r="K15" s="5">
        <f t="shared" si="0"/>
        <v>6.7046529808459094E-4</v>
      </c>
      <c r="M15" s="3">
        <v>0</v>
      </c>
      <c r="O15" s="3">
        <v>3545546</v>
      </c>
      <c r="Q15" s="3">
        <v>0</v>
      </c>
      <c r="S15" s="3">
        <v>3545546</v>
      </c>
      <c r="U15" s="5">
        <v>6.7046529808459094E-4</v>
      </c>
    </row>
    <row r="16" spans="1:21">
      <c r="A16" s="1" t="s">
        <v>29</v>
      </c>
      <c r="C16" s="3">
        <v>0</v>
      </c>
      <c r="E16" s="3">
        <v>4933777</v>
      </c>
      <c r="G16" s="3">
        <v>0</v>
      </c>
      <c r="I16" s="3">
        <v>4933777</v>
      </c>
      <c r="K16" s="5">
        <f t="shared" si="0"/>
        <v>9.3298077841548206E-4</v>
      </c>
      <c r="M16" s="3">
        <v>0</v>
      </c>
      <c r="O16" s="3">
        <v>4933777</v>
      </c>
      <c r="Q16" s="3">
        <v>0</v>
      </c>
      <c r="S16" s="3">
        <v>4933777</v>
      </c>
      <c r="U16" s="5">
        <v>9.3298077841548206E-4</v>
      </c>
    </row>
    <row r="17" spans="1:21">
      <c r="A17" s="1" t="s">
        <v>30</v>
      </c>
      <c r="C17" s="3">
        <v>0</v>
      </c>
      <c r="E17" s="3">
        <v>45488307</v>
      </c>
      <c r="G17" s="3">
        <v>0</v>
      </c>
      <c r="I17" s="3">
        <v>45488307</v>
      </c>
      <c r="K17" s="5">
        <f t="shared" si="0"/>
        <v>8.601871562833591E-3</v>
      </c>
      <c r="M17" s="3">
        <v>0</v>
      </c>
      <c r="O17" s="3">
        <v>45488307</v>
      </c>
      <c r="Q17" s="3">
        <v>0</v>
      </c>
      <c r="S17" s="3">
        <v>45488307</v>
      </c>
      <c r="U17" s="5">
        <v>8.601871562833591E-3</v>
      </c>
    </row>
    <row r="18" spans="1:21">
      <c r="A18" s="1" t="s">
        <v>31</v>
      </c>
      <c r="C18" s="3">
        <v>0</v>
      </c>
      <c r="E18" s="3">
        <v>146238311</v>
      </c>
      <c r="G18" s="3">
        <v>0</v>
      </c>
      <c r="I18" s="3">
        <v>146238311</v>
      </c>
      <c r="K18" s="5">
        <f t="shared" si="0"/>
        <v>2.7653769765221523E-2</v>
      </c>
      <c r="M18" s="3">
        <v>0</v>
      </c>
      <c r="O18" s="3">
        <v>146238311</v>
      </c>
      <c r="Q18" s="3">
        <v>0</v>
      </c>
      <c r="S18" s="3">
        <v>146238311</v>
      </c>
      <c r="U18" s="5">
        <v>2.7653769765221523E-2</v>
      </c>
    </row>
    <row r="19" spans="1:21">
      <c r="A19" s="1" t="s">
        <v>32</v>
      </c>
      <c r="C19" s="3">
        <v>0</v>
      </c>
      <c r="E19" s="3">
        <v>66894883</v>
      </c>
      <c r="G19" s="3">
        <v>0</v>
      </c>
      <c r="I19" s="3">
        <v>66894883</v>
      </c>
      <c r="K19" s="5">
        <f t="shared" si="0"/>
        <v>1.2649870477192746E-2</v>
      </c>
      <c r="M19" s="3">
        <v>0</v>
      </c>
      <c r="O19" s="3">
        <v>66894883</v>
      </c>
      <c r="Q19" s="3">
        <v>0</v>
      </c>
      <c r="S19" s="3">
        <v>66894883</v>
      </c>
      <c r="U19" s="5">
        <v>1.2649870477192746E-2</v>
      </c>
    </row>
    <row r="20" spans="1:21">
      <c r="A20" s="1" t="s">
        <v>20</v>
      </c>
      <c r="C20" s="3">
        <v>0</v>
      </c>
      <c r="E20" s="3">
        <v>-181984072</v>
      </c>
      <c r="G20" s="3">
        <v>0</v>
      </c>
      <c r="I20" s="3">
        <v>-181984072</v>
      </c>
      <c r="K20" s="5">
        <f t="shared" si="0"/>
        <v>-3.4413318873913259E-2</v>
      </c>
      <c r="M20" s="3">
        <v>0</v>
      </c>
      <c r="O20" s="3">
        <v>-181984072</v>
      </c>
      <c r="Q20" s="3">
        <v>0</v>
      </c>
      <c r="S20" s="3">
        <v>-181984072</v>
      </c>
      <c r="U20" s="5">
        <v>-3.4413318873913259E-2</v>
      </c>
    </row>
    <row r="21" spans="1:21">
      <c r="A21" s="1" t="s">
        <v>21</v>
      </c>
      <c r="C21" s="3">
        <v>0</v>
      </c>
      <c r="E21" s="3">
        <v>-1205360027</v>
      </c>
      <c r="G21" s="3">
        <v>0</v>
      </c>
      <c r="I21" s="3">
        <v>-1205360027</v>
      </c>
      <c r="K21" s="5">
        <f t="shared" si="0"/>
        <v>-0.22793444784013678</v>
      </c>
      <c r="M21" s="3">
        <v>0</v>
      </c>
      <c r="O21" s="3">
        <v>-1205360027</v>
      </c>
      <c r="Q21" s="3">
        <v>0</v>
      </c>
      <c r="S21" s="3">
        <v>-1205360027</v>
      </c>
      <c r="U21" s="5">
        <v>-0.22793444784013678</v>
      </c>
    </row>
    <row r="22" spans="1:21">
      <c r="A22" s="1" t="s">
        <v>28</v>
      </c>
      <c r="C22" s="3">
        <v>0</v>
      </c>
      <c r="E22" s="3">
        <v>310053317</v>
      </c>
      <c r="G22" s="3">
        <v>0</v>
      </c>
      <c r="I22" s="3">
        <v>310053317</v>
      </c>
      <c r="K22" s="5">
        <f t="shared" si="0"/>
        <v>5.8631305193761737E-2</v>
      </c>
      <c r="M22" s="3">
        <v>0</v>
      </c>
      <c r="O22" s="3">
        <v>310053317</v>
      </c>
      <c r="Q22" s="3">
        <v>0</v>
      </c>
      <c r="S22" s="3">
        <v>310053317</v>
      </c>
      <c r="U22" s="5">
        <v>5.8631305193761737E-2</v>
      </c>
    </row>
    <row r="23" spans="1:21">
      <c r="A23" s="1" t="s">
        <v>25</v>
      </c>
      <c r="C23" s="3">
        <v>0</v>
      </c>
      <c r="E23" s="3">
        <v>1531641743</v>
      </c>
      <c r="G23" s="3">
        <v>0</v>
      </c>
      <c r="I23" s="3">
        <v>1531641743</v>
      </c>
      <c r="K23" s="5">
        <f t="shared" si="0"/>
        <v>0.28963455495410223</v>
      </c>
      <c r="M23" s="3">
        <v>0</v>
      </c>
      <c r="O23" s="3">
        <v>1531641743</v>
      </c>
      <c r="Q23" s="3">
        <v>0</v>
      </c>
      <c r="S23" s="3">
        <v>1531641743</v>
      </c>
      <c r="U23" s="5">
        <v>0.28963455495410223</v>
      </c>
    </row>
    <row r="24" spans="1:21">
      <c r="A24" s="1" t="s">
        <v>15</v>
      </c>
      <c r="C24" s="3">
        <v>0</v>
      </c>
      <c r="E24" s="3">
        <v>208744700</v>
      </c>
      <c r="G24" s="3">
        <v>0</v>
      </c>
      <c r="I24" s="3">
        <v>208744700</v>
      </c>
      <c r="K24" s="5">
        <f t="shared" si="0"/>
        <v>3.9473772871393718E-2</v>
      </c>
      <c r="M24" s="3">
        <v>0</v>
      </c>
      <c r="O24" s="3">
        <v>208744700</v>
      </c>
      <c r="Q24" s="3">
        <v>0</v>
      </c>
      <c r="S24" s="3">
        <v>208744700</v>
      </c>
      <c r="U24" s="5">
        <v>3.9473772871393718E-2</v>
      </c>
    </row>
    <row r="25" spans="1:21">
      <c r="A25" s="1" t="s">
        <v>17</v>
      </c>
      <c r="C25" s="3">
        <v>0</v>
      </c>
      <c r="E25" s="3">
        <v>314171667</v>
      </c>
      <c r="G25" s="3">
        <v>0</v>
      </c>
      <c r="I25" s="3">
        <v>314171667</v>
      </c>
      <c r="K25" s="5">
        <f t="shared" si="0"/>
        <v>5.9410088140130698E-2</v>
      </c>
      <c r="M25" s="3">
        <v>0</v>
      </c>
      <c r="O25" s="3">
        <v>314171667</v>
      </c>
      <c r="Q25" s="3">
        <v>0</v>
      </c>
      <c r="S25" s="3">
        <v>314171667</v>
      </c>
      <c r="U25" s="5">
        <v>5.9410088140130698E-2</v>
      </c>
    </row>
    <row r="26" spans="1:21">
      <c r="A26" s="1" t="s">
        <v>26</v>
      </c>
      <c r="C26" s="3">
        <v>0</v>
      </c>
      <c r="E26" s="3">
        <v>-565807761</v>
      </c>
      <c r="G26" s="3">
        <v>0</v>
      </c>
      <c r="I26" s="3">
        <v>-565807761</v>
      </c>
      <c r="K26" s="5">
        <f t="shared" si="0"/>
        <v>-0.10699465445870396</v>
      </c>
      <c r="M26" s="3">
        <v>0</v>
      </c>
      <c r="O26" s="3">
        <v>-565807761</v>
      </c>
      <c r="Q26" s="3">
        <v>0</v>
      </c>
      <c r="S26" s="3">
        <v>-565807761</v>
      </c>
      <c r="U26" s="5">
        <v>-0.10699465445870396</v>
      </c>
    </row>
    <row r="27" spans="1:21" ht="22.5" thickBot="1">
      <c r="C27" s="4">
        <f>SUM(C8:C26)</f>
        <v>0</v>
      </c>
      <c r="E27" s="4">
        <f>SUM(E8:E26)</f>
        <v>4524121320</v>
      </c>
      <c r="G27" s="4">
        <f>SUM(G8:G26)</f>
        <v>764065869</v>
      </c>
      <c r="I27" s="4">
        <f>SUM(I8:I26)</f>
        <v>5288187189</v>
      </c>
      <c r="K27" s="8">
        <f>SUM(K8:K26)</f>
        <v>0.99999999999999978</v>
      </c>
      <c r="M27" s="4">
        <f>SUM(M8:M26)</f>
        <v>0</v>
      </c>
      <c r="O27" s="4">
        <f>SUM(O8:O26)</f>
        <v>4524121320</v>
      </c>
      <c r="Q27" s="4">
        <f>SUM(Q8:Q26)</f>
        <v>764065869</v>
      </c>
      <c r="S27" s="4">
        <f>SUM(S8:S26)</f>
        <v>5288187189</v>
      </c>
      <c r="U27" s="8">
        <f>SUM(U8:U26)</f>
        <v>0.99999999999999978</v>
      </c>
    </row>
    <row r="28" spans="1:21" ht="22.5" thickTop="1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workbookViewId="0">
      <selection activeCell="K20" sqref="K20:O20"/>
    </sheetView>
  </sheetViews>
  <sheetFormatPr defaultRowHeight="21.75"/>
  <cols>
    <col min="1" max="1" width="32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103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1" t="s">
        <v>107</v>
      </c>
      <c r="C6" s="12" t="s">
        <v>105</v>
      </c>
      <c r="D6" s="12" t="s">
        <v>105</v>
      </c>
      <c r="E6" s="12" t="s">
        <v>105</v>
      </c>
      <c r="F6" s="12" t="s">
        <v>105</v>
      </c>
      <c r="G6" s="12" t="s">
        <v>105</v>
      </c>
      <c r="H6" s="12" t="s">
        <v>105</v>
      </c>
      <c r="I6" s="12" t="s">
        <v>105</v>
      </c>
      <c r="K6" s="12" t="s">
        <v>106</v>
      </c>
      <c r="L6" s="12" t="s">
        <v>106</v>
      </c>
      <c r="M6" s="12" t="s">
        <v>106</v>
      </c>
      <c r="N6" s="12" t="s">
        <v>106</v>
      </c>
      <c r="O6" s="12" t="s">
        <v>106</v>
      </c>
      <c r="P6" s="12" t="s">
        <v>106</v>
      </c>
      <c r="Q6" s="12" t="s">
        <v>106</v>
      </c>
    </row>
    <row r="7" spans="1:17" ht="22.5">
      <c r="A7" s="12" t="s">
        <v>107</v>
      </c>
      <c r="C7" s="9" t="s">
        <v>123</v>
      </c>
      <c r="E7" s="9" t="s">
        <v>120</v>
      </c>
      <c r="G7" s="9" t="s">
        <v>121</v>
      </c>
      <c r="I7" s="9" t="s">
        <v>124</v>
      </c>
      <c r="K7" s="9" t="s">
        <v>123</v>
      </c>
      <c r="M7" s="9" t="s">
        <v>120</v>
      </c>
      <c r="O7" s="9" t="s">
        <v>121</v>
      </c>
      <c r="Q7" s="9" t="s">
        <v>124</v>
      </c>
    </row>
    <row r="8" spans="1:17">
      <c r="A8" s="1" t="s">
        <v>51</v>
      </c>
      <c r="C8" s="3">
        <v>0</v>
      </c>
      <c r="E8" s="3">
        <v>-7889334424</v>
      </c>
      <c r="G8" s="3">
        <v>847225317</v>
      </c>
      <c r="I8" s="3">
        <v>-7042109107</v>
      </c>
      <c r="K8" s="3">
        <v>0</v>
      </c>
      <c r="M8" s="3">
        <v>-7889334424</v>
      </c>
      <c r="O8" s="3">
        <v>847225317</v>
      </c>
      <c r="Q8" s="3">
        <v>-7042109107</v>
      </c>
    </row>
    <row r="9" spans="1:17">
      <c r="A9" s="1" t="s">
        <v>118</v>
      </c>
      <c r="C9" s="3">
        <v>0</v>
      </c>
      <c r="E9" s="3">
        <v>0</v>
      </c>
      <c r="G9" s="3">
        <v>11586513689</v>
      </c>
      <c r="I9" s="3">
        <v>11586513689</v>
      </c>
      <c r="K9" s="3">
        <v>0</v>
      </c>
      <c r="M9" s="3">
        <v>0</v>
      </c>
      <c r="O9" s="3">
        <v>11586513689</v>
      </c>
      <c r="Q9" s="3">
        <v>11586513689</v>
      </c>
    </row>
    <row r="10" spans="1:17">
      <c r="A10" s="1" t="s">
        <v>50</v>
      </c>
      <c r="C10" s="3">
        <v>737769081</v>
      </c>
      <c r="E10" s="3">
        <v>249818</v>
      </c>
      <c r="G10" s="3">
        <v>0</v>
      </c>
      <c r="I10" s="3">
        <v>738018899</v>
      </c>
      <c r="K10" s="3">
        <v>737769081</v>
      </c>
      <c r="M10" s="3">
        <v>249818</v>
      </c>
      <c r="O10" s="3">
        <v>0</v>
      </c>
      <c r="Q10" s="3">
        <v>738018899</v>
      </c>
    </row>
    <row r="11" spans="1:17">
      <c r="A11" s="1" t="s">
        <v>47</v>
      </c>
      <c r="C11" s="3">
        <v>14755382</v>
      </c>
      <c r="E11" s="3">
        <v>0</v>
      </c>
      <c r="G11" s="3">
        <v>0</v>
      </c>
      <c r="I11" s="3">
        <v>14755382</v>
      </c>
      <c r="K11" s="3">
        <v>14755382</v>
      </c>
      <c r="M11" s="3">
        <v>0</v>
      </c>
      <c r="O11" s="3">
        <v>0</v>
      </c>
      <c r="Q11" s="3">
        <v>14755382</v>
      </c>
    </row>
    <row r="12" spans="1:17">
      <c r="A12" s="1" t="s">
        <v>57</v>
      </c>
      <c r="C12" s="3">
        <v>7299399314</v>
      </c>
      <c r="E12" s="3">
        <v>-10570830587</v>
      </c>
      <c r="G12" s="3">
        <v>0</v>
      </c>
      <c r="I12" s="3">
        <v>-3271431273</v>
      </c>
      <c r="K12" s="3">
        <v>7299399314</v>
      </c>
      <c r="M12" s="3">
        <v>-10570830587</v>
      </c>
      <c r="O12" s="3">
        <v>0</v>
      </c>
      <c r="Q12" s="3">
        <v>-3271431273</v>
      </c>
    </row>
    <row r="13" spans="1:17">
      <c r="A13" s="1" t="s">
        <v>63</v>
      </c>
      <c r="C13" s="3">
        <v>0</v>
      </c>
      <c r="E13" s="3">
        <v>11002479415</v>
      </c>
      <c r="G13" s="3">
        <v>0</v>
      </c>
      <c r="I13" s="3">
        <v>11002479415</v>
      </c>
      <c r="K13" s="3">
        <v>0</v>
      </c>
      <c r="M13" s="3">
        <v>11002479415</v>
      </c>
      <c r="O13" s="3">
        <v>0</v>
      </c>
      <c r="Q13" s="3">
        <v>11002479415</v>
      </c>
    </row>
    <row r="14" spans="1:17">
      <c r="A14" s="1" t="s">
        <v>66</v>
      </c>
      <c r="C14" s="3">
        <v>0</v>
      </c>
      <c r="E14" s="3">
        <v>-2190027887</v>
      </c>
      <c r="G14" s="3">
        <v>0</v>
      </c>
      <c r="I14" s="3">
        <v>-2190027887</v>
      </c>
      <c r="K14" s="3">
        <v>0</v>
      </c>
      <c r="M14" s="3">
        <v>-2190027887</v>
      </c>
      <c r="O14" s="3">
        <v>0</v>
      </c>
      <c r="Q14" s="3">
        <v>-2190027887</v>
      </c>
    </row>
    <row r="15" spans="1:17">
      <c r="A15" s="1" t="s">
        <v>75</v>
      </c>
      <c r="C15" s="3">
        <v>0</v>
      </c>
      <c r="E15" s="3">
        <v>94298235</v>
      </c>
      <c r="G15" s="3">
        <v>0</v>
      </c>
      <c r="I15" s="3">
        <v>94298235</v>
      </c>
      <c r="K15" s="3">
        <v>0</v>
      </c>
      <c r="M15" s="3">
        <v>94298235</v>
      </c>
      <c r="O15" s="3">
        <v>0</v>
      </c>
      <c r="Q15" s="3">
        <v>94298235</v>
      </c>
    </row>
    <row r="16" spans="1:17">
      <c r="A16" s="1" t="s">
        <v>72</v>
      </c>
      <c r="C16" s="3">
        <v>0</v>
      </c>
      <c r="E16" s="3">
        <v>444372001</v>
      </c>
      <c r="G16" s="3">
        <v>0</v>
      </c>
      <c r="I16" s="3">
        <v>444372001</v>
      </c>
      <c r="K16" s="3">
        <v>0</v>
      </c>
      <c r="M16" s="3">
        <v>444372001</v>
      </c>
      <c r="O16" s="3">
        <v>0</v>
      </c>
      <c r="Q16" s="3">
        <v>444372001</v>
      </c>
    </row>
    <row r="17" spans="1:17">
      <c r="A17" s="1" t="s">
        <v>43</v>
      </c>
      <c r="C17" s="3">
        <v>759347896</v>
      </c>
      <c r="E17" s="3">
        <v>41398652</v>
      </c>
      <c r="G17" s="3">
        <v>0</v>
      </c>
      <c r="I17" s="3">
        <v>800746548</v>
      </c>
      <c r="K17" s="3">
        <v>759347896</v>
      </c>
      <c r="M17" s="3">
        <v>41398652</v>
      </c>
      <c r="O17" s="3">
        <v>0</v>
      </c>
      <c r="Q17" s="3">
        <v>800746548</v>
      </c>
    </row>
    <row r="18" spans="1:17">
      <c r="A18" s="1" t="s">
        <v>54</v>
      </c>
      <c r="C18" s="3">
        <v>111670834</v>
      </c>
      <c r="E18" s="3">
        <v>0</v>
      </c>
      <c r="G18" s="3">
        <v>0</v>
      </c>
      <c r="I18" s="3">
        <v>111670834</v>
      </c>
      <c r="K18" s="3">
        <v>111670834</v>
      </c>
      <c r="M18" s="3">
        <v>0</v>
      </c>
      <c r="O18" s="3">
        <v>0</v>
      </c>
      <c r="Q18" s="3">
        <v>111670834</v>
      </c>
    </row>
    <row r="19" spans="1:17">
      <c r="A19" s="1" t="s">
        <v>69</v>
      </c>
      <c r="C19" s="3">
        <v>0</v>
      </c>
      <c r="E19" s="3">
        <v>124576591</v>
      </c>
      <c r="G19" s="3">
        <v>0</v>
      </c>
      <c r="I19" s="3">
        <v>124576591</v>
      </c>
      <c r="K19" s="3">
        <v>0</v>
      </c>
      <c r="M19" s="3">
        <v>124576591</v>
      </c>
      <c r="O19" s="3">
        <v>0</v>
      </c>
      <c r="Q19" s="3">
        <v>124576591</v>
      </c>
    </row>
    <row r="20" spans="1:17" ht="22.5" thickBot="1">
      <c r="C20" s="4">
        <f>SUM(C8:C19)</f>
        <v>8922942507</v>
      </c>
      <c r="E20" s="4">
        <f>SUM(E8:E19)</f>
        <v>-8942818186</v>
      </c>
      <c r="G20" s="4">
        <f>SUM(G8:G19)</f>
        <v>12433739006</v>
      </c>
      <c r="I20" s="4">
        <f>SUM(I8:I19)</f>
        <v>12413863327</v>
      </c>
      <c r="K20" s="4">
        <f>SUM(K8:K19)</f>
        <v>8922942507</v>
      </c>
      <c r="M20" s="4">
        <f>SUM(M8:M19)</f>
        <v>-8942818186</v>
      </c>
      <c r="O20" s="4">
        <f>SUM(O8:O19)</f>
        <v>12433739006</v>
      </c>
      <c r="Q20" s="4">
        <f>SUM(Q8:Q19)</f>
        <v>12413863327</v>
      </c>
    </row>
    <row r="21" spans="1:17" ht="22.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A21" sqref="A21"/>
    </sheetView>
  </sheetViews>
  <sheetFormatPr defaultRowHeight="21.7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10" t="s">
        <v>0</v>
      </c>
      <c r="B2" s="10"/>
      <c r="C2" s="10"/>
      <c r="D2" s="10"/>
      <c r="E2" s="10"/>
    </row>
    <row r="3" spans="1:5" ht="22.5">
      <c r="A3" s="10" t="s">
        <v>103</v>
      </c>
      <c r="B3" s="10"/>
      <c r="C3" s="10"/>
      <c r="D3" s="10"/>
      <c r="E3" s="10"/>
    </row>
    <row r="4" spans="1:5" ht="22.5">
      <c r="A4" s="10" t="s">
        <v>2</v>
      </c>
      <c r="B4" s="10"/>
      <c r="C4" s="10"/>
      <c r="D4" s="10"/>
      <c r="E4" s="10"/>
    </row>
    <row r="5" spans="1:5" ht="22.5">
      <c r="E5" s="2" t="s">
        <v>133</v>
      </c>
    </row>
    <row r="6" spans="1:5" ht="22.5">
      <c r="A6" s="11" t="s">
        <v>125</v>
      </c>
      <c r="C6" s="12" t="s">
        <v>105</v>
      </c>
      <c r="E6" s="12" t="s">
        <v>134</v>
      </c>
    </row>
    <row r="7" spans="1:5" ht="22.5">
      <c r="A7" s="12" t="s">
        <v>125</v>
      </c>
      <c r="C7" s="9" t="s">
        <v>93</v>
      </c>
      <c r="E7" s="9" t="s">
        <v>93</v>
      </c>
    </row>
    <row r="8" spans="1:5">
      <c r="A8" s="1" t="s">
        <v>135</v>
      </c>
      <c r="C8" s="3">
        <v>122854262</v>
      </c>
      <c r="E8" s="3">
        <v>122854262</v>
      </c>
    </row>
    <row r="9" spans="1:5">
      <c r="A9" s="1" t="s">
        <v>127</v>
      </c>
      <c r="C9" s="3">
        <v>215483075</v>
      </c>
      <c r="E9" s="3">
        <v>215483075</v>
      </c>
    </row>
    <row r="10" spans="1:5" ht="23.25" thickBot="1">
      <c r="A10" s="2" t="s">
        <v>84</v>
      </c>
      <c r="C10" s="4">
        <v>338337337</v>
      </c>
      <c r="E10" s="4">
        <v>338337337</v>
      </c>
    </row>
    <row r="11" spans="1:5" ht="22.5" thickTop="1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rightToLeft="1" workbookViewId="0">
      <selection activeCell="K14" sqref="K14"/>
    </sheetView>
  </sheetViews>
  <sheetFormatPr defaultRowHeight="21.75"/>
  <cols>
    <col min="1" max="1" width="28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5" ht="22.5">
      <c r="A6" s="11" t="s">
        <v>3</v>
      </c>
      <c r="C6" s="12" t="s">
        <v>131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22.5">
      <c r="A7" s="11" t="s">
        <v>3</v>
      </c>
      <c r="C7" s="13" t="s">
        <v>7</v>
      </c>
      <c r="E7" s="13" t="s">
        <v>8</v>
      </c>
      <c r="G7" s="13" t="s">
        <v>9</v>
      </c>
      <c r="I7" s="9" t="s">
        <v>10</v>
      </c>
      <c r="J7" s="9" t="s">
        <v>10</v>
      </c>
      <c r="K7" s="9" t="s">
        <v>10</v>
      </c>
      <c r="M7" s="9" t="s">
        <v>11</v>
      </c>
      <c r="N7" s="9" t="s">
        <v>11</v>
      </c>
      <c r="O7" s="9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2.5">
      <c r="A8" s="12" t="s">
        <v>3</v>
      </c>
      <c r="C8" s="12" t="s">
        <v>7</v>
      </c>
      <c r="E8" s="12" t="s">
        <v>8</v>
      </c>
      <c r="G8" s="12" t="s">
        <v>9</v>
      </c>
      <c r="I8" s="9" t="s">
        <v>7</v>
      </c>
      <c r="K8" s="9" t="s">
        <v>8</v>
      </c>
      <c r="M8" s="9" t="s">
        <v>7</v>
      </c>
      <c r="O8" s="9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>
      <c r="A9" s="1" t="s">
        <v>15</v>
      </c>
      <c r="C9" s="3">
        <v>12400000</v>
      </c>
      <c r="E9" s="3">
        <v>5026413991</v>
      </c>
      <c r="G9" s="3">
        <v>7821786700</v>
      </c>
      <c r="I9" s="3">
        <v>0</v>
      </c>
      <c r="K9" s="3">
        <v>0</v>
      </c>
      <c r="M9" s="3">
        <v>0</v>
      </c>
      <c r="O9" s="3">
        <v>0</v>
      </c>
      <c r="Q9" s="3">
        <v>12400000</v>
      </c>
      <c r="S9" s="3">
        <v>654</v>
      </c>
      <c r="U9" s="3">
        <v>5026413991</v>
      </c>
      <c r="W9" s="3">
        <v>8030531400</v>
      </c>
      <c r="Y9" s="5">
        <v>7.5270786979233688E-3</v>
      </c>
    </row>
    <row r="10" spans="1:25">
      <c r="A10" s="1" t="s">
        <v>16</v>
      </c>
      <c r="C10" s="3">
        <v>110000</v>
      </c>
      <c r="E10" s="3">
        <v>4313521095</v>
      </c>
      <c r="G10" s="3">
        <v>8423908212.5</v>
      </c>
      <c r="I10" s="3">
        <v>0</v>
      </c>
      <c r="K10" s="3">
        <v>0</v>
      </c>
      <c r="M10" s="3">
        <v>0</v>
      </c>
      <c r="O10" s="3">
        <v>0</v>
      </c>
      <c r="Q10" s="3">
        <v>110000</v>
      </c>
      <c r="S10" s="3">
        <v>70659</v>
      </c>
      <c r="U10" s="3">
        <v>4313521095</v>
      </c>
      <c r="W10" s="3">
        <v>7696708222.5</v>
      </c>
      <c r="Y10" s="5">
        <v>7.2141836722923952E-3</v>
      </c>
    </row>
    <row r="11" spans="1:25">
      <c r="A11" s="1" t="s">
        <v>17</v>
      </c>
      <c r="C11" s="3">
        <v>195000</v>
      </c>
      <c r="E11" s="3">
        <v>4116731889</v>
      </c>
      <c r="G11" s="3">
        <v>5481108018.75</v>
      </c>
      <c r="I11" s="3">
        <v>0</v>
      </c>
      <c r="K11" s="3">
        <v>0</v>
      </c>
      <c r="M11" s="3">
        <v>0</v>
      </c>
      <c r="O11" s="3">
        <v>0</v>
      </c>
      <c r="Q11" s="3">
        <v>195000</v>
      </c>
      <c r="S11" s="3">
        <v>30012</v>
      </c>
      <c r="U11" s="3">
        <v>4116731889</v>
      </c>
      <c r="W11" s="3">
        <v>5795279685</v>
      </c>
      <c r="Y11" s="5">
        <v>5.4319601148028075E-3</v>
      </c>
    </row>
    <row r="12" spans="1:25">
      <c r="A12" s="1" t="s">
        <v>18</v>
      </c>
      <c r="C12" s="3">
        <v>303970</v>
      </c>
      <c r="E12" s="3">
        <v>890901926</v>
      </c>
      <c r="G12" s="3">
        <v>1452355361.3125</v>
      </c>
      <c r="I12" s="3">
        <v>0</v>
      </c>
      <c r="K12" s="3">
        <v>0</v>
      </c>
      <c r="M12" s="3">
        <v>0</v>
      </c>
      <c r="O12" s="3">
        <v>0</v>
      </c>
      <c r="Q12" s="3">
        <v>303970</v>
      </c>
      <c r="S12" s="3">
        <v>5036</v>
      </c>
      <c r="U12" s="3">
        <v>890901926</v>
      </c>
      <c r="W12" s="3">
        <v>1515867689.03</v>
      </c>
      <c r="Y12" s="5">
        <v>1.4208344158853595E-3</v>
      </c>
    </row>
    <row r="13" spans="1:25">
      <c r="A13" s="1" t="s">
        <v>19</v>
      </c>
      <c r="C13" s="3">
        <v>89546</v>
      </c>
      <c r="E13" s="3">
        <v>1865834749</v>
      </c>
      <c r="G13" s="3">
        <v>2993775344.493</v>
      </c>
      <c r="I13" s="3">
        <v>0</v>
      </c>
      <c r="K13" s="3">
        <v>0</v>
      </c>
      <c r="M13" s="3">
        <v>0</v>
      </c>
      <c r="O13" s="3">
        <v>0</v>
      </c>
      <c r="Q13" s="3">
        <v>89546</v>
      </c>
      <c r="S13" s="3">
        <v>44196</v>
      </c>
      <c r="U13" s="3">
        <v>1865834749</v>
      </c>
      <c r="W13" s="3">
        <v>3918988659.5939999</v>
      </c>
      <c r="Y13" s="5">
        <v>3.673298140274161E-3</v>
      </c>
    </row>
    <row r="14" spans="1:25">
      <c r="A14" s="1" t="s">
        <v>20</v>
      </c>
      <c r="C14" s="3">
        <v>1997564</v>
      </c>
      <c r="E14" s="3">
        <v>4815650782</v>
      </c>
      <c r="G14" s="3">
        <v>11593572308.611</v>
      </c>
      <c r="I14" s="3">
        <v>0</v>
      </c>
      <c r="K14" s="3">
        <v>0</v>
      </c>
      <c r="M14" s="3">
        <v>0</v>
      </c>
      <c r="O14" s="3">
        <v>0</v>
      </c>
      <c r="Q14" s="3">
        <v>1997564</v>
      </c>
      <c r="S14" s="3">
        <v>5769</v>
      </c>
      <c r="U14" s="3">
        <v>4815650782</v>
      </c>
      <c r="W14" s="3">
        <v>11411588235.518999</v>
      </c>
      <c r="Y14" s="5">
        <v>1.0696169212045916E-2</v>
      </c>
    </row>
    <row r="15" spans="1:25">
      <c r="A15" s="1" t="s">
        <v>21</v>
      </c>
      <c r="C15" s="3">
        <v>1759000</v>
      </c>
      <c r="E15" s="3">
        <v>4304121692</v>
      </c>
      <c r="G15" s="3">
        <v>9008846907</v>
      </c>
      <c r="I15" s="3">
        <v>0</v>
      </c>
      <c r="K15" s="3">
        <v>0</v>
      </c>
      <c r="M15" s="3">
        <v>0</v>
      </c>
      <c r="O15" s="3">
        <v>0</v>
      </c>
      <c r="Q15" s="3">
        <v>1759000</v>
      </c>
      <c r="S15" s="3">
        <v>4480</v>
      </c>
      <c r="U15" s="3">
        <v>4304121692</v>
      </c>
      <c r="W15" s="3">
        <v>7803486880</v>
      </c>
      <c r="Y15" s="5">
        <v>7.3142681272589868E-3</v>
      </c>
    </row>
    <row r="16" spans="1:25">
      <c r="A16" s="1" t="s">
        <v>22</v>
      </c>
      <c r="C16" s="3">
        <v>770</v>
      </c>
      <c r="E16" s="3">
        <v>3558441840</v>
      </c>
      <c r="G16" s="3">
        <v>4077968998.9499998</v>
      </c>
      <c r="I16" s="3">
        <v>0</v>
      </c>
      <c r="K16" s="3">
        <v>0</v>
      </c>
      <c r="M16" s="3">
        <v>-170</v>
      </c>
      <c r="O16" s="3">
        <v>984767500</v>
      </c>
      <c r="Q16" s="3">
        <v>600</v>
      </c>
      <c r="S16" s="3">
        <v>6296931</v>
      </c>
      <c r="U16" s="3">
        <v>2772811824</v>
      </c>
      <c r="W16" s="3">
        <v>3773435901.75</v>
      </c>
      <c r="Y16" s="5">
        <v>3.5368704235490172E-3</v>
      </c>
    </row>
    <row r="17" spans="1:25">
      <c r="A17" s="1" t="s">
        <v>23</v>
      </c>
      <c r="C17" s="3">
        <v>1950</v>
      </c>
      <c r="E17" s="3">
        <v>9420447098</v>
      </c>
      <c r="G17" s="3">
        <v>10344932000.8125</v>
      </c>
      <c r="I17" s="3">
        <v>0</v>
      </c>
      <c r="K17" s="3">
        <v>0</v>
      </c>
      <c r="M17" s="3">
        <v>-600</v>
      </c>
      <c r="O17" s="3">
        <v>3725870167</v>
      </c>
      <c r="Q17" s="3">
        <v>1350</v>
      </c>
      <c r="S17" s="3">
        <v>6314650</v>
      </c>
      <c r="U17" s="3">
        <v>6521847992</v>
      </c>
      <c r="W17" s="3">
        <v>8514121528.125</v>
      </c>
      <c r="Y17" s="5">
        <v>7.9803514355077983E-3</v>
      </c>
    </row>
    <row r="18" spans="1:25">
      <c r="A18" s="1" t="s">
        <v>24</v>
      </c>
      <c r="C18" s="3">
        <v>250</v>
      </c>
      <c r="E18" s="3">
        <v>987481308</v>
      </c>
      <c r="G18" s="3">
        <v>1324456107.8125</v>
      </c>
      <c r="I18" s="3">
        <v>0</v>
      </c>
      <c r="K18" s="3">
        <v>0</v>
      </c>
      <c r="M18" s="3">
        <v>-250</v>
      </c>
      <c r="O18" s="3">
        <v>1461271128</v>
      </c>
      <c r="Q18" s="3">
        <v>0</v>
      </c>
      <c r="S18" s="3">
        <v>0</v>
      </c>
      <c r="U18" s="3">
        <v>0</v>
      </c>
      <c r="W18" s="3">
        <v>0</v>
      </c>
      <c r="Y18" s="5">
        <v>0</v>
      </c>
    </row>
    <row r="19" spans="1:25">
      <c r="A19" s="1" t="s">
        <v>25</v>
      </c>
      <c r="C19" s="3">
        <v>4483253</v>
      </c>
      <c r="E19" s="3">
        <v>10922980843</v>
      </c>
      <c r="G19" s="3">
        <v>18987918062.4603</v>
      </c>
      <c r="I19" s="3">
        <v>0</v>
      </c>
      <c r="K19" s="3">
        <v>0</v>
      </c>
      <c r="M19" s="3">
        <v>0</v>
      </c>
      <c r="O19" s="3">
        <v>0</v>
      </c>
      <c r="Q19" s="3">
        <v>4483253</v>
      </c>
      <c r="S19" s="3">
        <v>4622</v>
      </c>
      <c r="U19" s="3">
        <v>10922980843</v>
      </c>
      <c r="W19" s="3">
        <v>20519559811.181499</v>
      </c>
      <c r="Y19" s="5">
        <v>1.9233140853606365E-2</v>
      </c>
    </row>
    <row r="20" spans="1:25">
      <c r="A20" s="1" t="s">
        <v>26</v>
      </c>
      <c r="C20" s="3">
        <v>780572</v>
      </c>
      <c r="E20" s="3">
        <v>5073843072</v>
      </c>
      <c r="G20" s="3">
        <v>6335964784.3310003</v>
      </c>
      <c r="I20" s="3">
        <v>0</v>
      </c>
      <c r="K20" s="3">
        <v>0</v>
      </c>
      <c r="M20" s="3">
        <v>0</v>
      </c>
      <c r="O20" s="3">
        <v>0</v>
      </c>
      <c r="Q20" s="3">
        <v>780572</v>
      </c>
      <c r="S20" s="3">
        <v>7465</v>
      </c>
      <c r="U20" s="3">
        <v>5073843072</v>
      </c>
      <c r="W20" s="3">
        <v>5770157022.6949997</v>
      </c>
      <c r="Y20" s="5">
        <v>5.408412450663036E-3</v>
      </c>
    </row>
    <row r="21" spans="1:25">
      <c r="A21" s="1" t="s">
        <v>27</v>
      </c>
      <c r="C21" s="3">
        <v>100000</v>
      </c>
      <c r="E21" s="3">
        <v>1808351976</v>
      </c>
      <c r="G21" s="3">
        <v>2019119750</v>
      </c>
      <c r="I21" s="3">
        <v>0</v>
      </c>
      <c r="K21" s="3">
        <v>0</v>
      </c>
      <c r="M21" s="3">
        <v>0</v>
      </c>
      <c r="O21" s="3">
        <v>0</v>
      </c>
      <c r="Q21" s="3">
        <v>100000</v>
      </c>
      <c r="S21" s="3">
        <v>36911</v>
      </c>
      <c r="U21" s="3">
        <v>1808351976</v>
      </c>
      <c r="W21" s="3">
        <v>3655111775</v>
      </c>
      <c r="Y21" s="5">
        <v>3.4259643116682633E-3</v>
      </c>
    </row>
    <row r="22" spans="1:25">
      <c r="A22" s="1" t="s">
        <v>28</v>
      </c>
      <c r="C22" s="3">
        <v>1142723</v>
      </c>
      <c r="E22" s="3">
        <v>2949313423</v>
      </c>
      <c r="G22" s="3">
        <v>7712859168.3120003</v>
      </c>
      <c r="I22" s="3">
        <v>0</v>
      </c>
      <c r="K22" s="3">
        <v>0</v>
      </c>
      <c r="M22" s="3">
        <v>0</v>
      </c>
      <c r="O22" s="3">
        <v>0</v>
      </c>
      <c r="Q22" s="3">
        <v>1142723</v>
      </c>
      <c r="S22" s="3">
        <v>7090</v>
      </c>
      <c r="U22" s="3">
        <v>2949313423</v>
      </c>
      <c r="W22" s="3">
        <v>8022912479.8175001</v>
      </c>
      <c r="Y22" s="5">
        <v>7.5199374255778212E-3</v>
      </c>
    </row>
    <row r="23" spans="1:25">
      <c r="A23" s="1" t="s">
        <v>29</v>
      </c>
      <c r="C23" s="3">
        <v>0</v>
      </c>
      <c r="E23" s="3">
        <v>0</v>
      </c>
      <c r="G23" s="3">
        <v>0</v>
      </c>
      <c r="I23" s="3">
        <v>3772</v>
      </c>
      <c r="K23" s="3">
        <v>89044433</v>
      </c>
      <c r="M23" s="3">
        <v>0</v>
      </c>
      <c r="O23" s="3">
        <v>0</v>
      </c>
      <c r="Q23" s="3">
        <v>3772</v>
      </c>
      <c r="S23" s="3">
        <v>25160</v>
      </c>
      <c r="U23" s="3">
        <v>89044433</v>
      </c>
      <c r="W23" s="3">
        <v>93978210.680000007</v>
      </c>
      <c r="Y23" s="5">
        <v>8.8086497946870921E-5</v>
      </c>
    </row>
    <row r="24" spans="1:25">
      <c r="A24" s="1" t="s">
        <v>30</v>
      </c>
      <c r="C24" s="3">
        <v>0</v>
      </c>
      <c r="E24" s="3">
        <v>0</v>
      </c>
      <c r="G24" s="3">
        <v>0</v>
      </c>
      <c r="I24" s="3">
        <v>15219</v>
      </c>
      <c r="K24" s="3">
        <v>200599761</v>
      </c>
      <c r="M24" s="3">
        <v>0</v>
      </c>
      <c r="O24" s="3">
        <v>0</v>
      </c>
      <c r="Q24" s="3">
        <v>15219</v>
      </c>
      <c r="S24" s="3">
        <v>16329</v>
      </c>
      <c r="U24" s="3">
        <v>200599761</v>
      </c>
      <c r="W24" s="3">
        <v>246088068.25275001</v>
      </c>
      <c r="Y24" s="5">
        <v>2.3066023455912103E-4</v>
      </c>
    </row>
    <row r="25" spans="1:25">
      <c r="A25" s="1" t="s">
        <v>31</v>
      </c>
      <c r="C25" s="3">
        <v>0</v>
      </c>
      <c r="E25" s="3">
        <v>0</v>
      </c>
      <c r="G25" s="3">
        <v>0</v>
      </c>
      <c r="I25" s="3">
        <v>159000</v>
      </c>
      <c r="K25" s="3">
        <v>699581746</v>
      </c>
      <c r="M25" s="3">
        <v>0</v>
      </c>
      <c r="O25" s="3">
        <v>0</v>
      </c>
      <c r="Q25" s="3">
        <v>159000</v>
      </c>
      <c r="S25" s="3">
        <v>5372</v>
      </c>
      <c r="U25" s="3">
        <v>699581746</v>
      </c>
      <c r="W25" s="3">
        <v>845820057</v>
      </c>
      <c r="Y25" s="5">
        <v>7.9279362923866158E-4</v>
      </c>
    </row>
    <row r="26" spans="1:25">
      <c r="A26" s="1" t="s">
        <v>32</v>
      </c>
      <c r="C26" s="3">
        <v>0</v>
      </c>
      <c r="E26" s="3">
        <v>0</v>
      </c>
      <c r="G26" s="3">
        <v>0</v>
      </c>
      <c r="I26" s="3">
        <v>100000</v>
      </c>
      <c r="K26" s="3">
        <v>376539067</v>
      </c>
      <c r="M26" s="3">
        <v>0</v>
      </c>
      <c r="O26" s="3">
        <v>0</v>
      </c>
      <c r="Q26" s="3">
        <v>100000</v>
      </c>
      <c r="S26" s="3">
        <v>4478</v>
      </c>
      <c r="U26" s="3">
        <v>376539067</v>
      </c>
      <c r="W26" s="3">
        <v>443433950</v>
      </c>
      <c r="Y26" s="5">
        <v>4.156340437173331E-4</v>
      </c>
    </row>
    <row r="27" spans="1:25">
      <c r="A27" s="1" t="s">
        <v>33</v>
      </c>
      <c r="C27" s="3">
        <v>0</v>
      </c>
      <c r="E27" s="3">
        <v>0</v>
      </c>
      <c r="G27" s="3">
        <v>0</v>
      </c>
      <c r="I27" s="3">
        <v>3742</v>
      </c>
      <c r="K27" s="3">
        <v>74803873</v>
      </c>
      <c r="M27" s="3">
        <v>0</v>
      </c>
      <c r="O27" s="3">
        <v>0</v>
      </c>
      <c r="Q27" s="3">
        <v>3742</v>
      </c>
      <c r="S27" s="3">
        <v>21144</v>
      </c>
      <c r="U27" s="3">
        <v>74803873</v>
      </c>
      <c r="W27" s="3">
        <v>78349419.731999993</v>
      </c>
      <c r="Y27" s="5">
        <v>7.3437512274641498E-5</v>
      </c>
    </row>
    <row r="28" spans="1:25" ht="22.5" thickBot="1">
      <c r="E28" s="4">
        <f>SUM(E9:E27)</f>
        <v>60054035684</v>
      </c>
      <c r="G28" s="4">
        <f>SUM(G9:G27)</f>
        <v>97578571725.344788</v>
      </c>
      <c r="K28" s="4">
        <f>SUM(K9:K27)</f>
        <v>1440568880</v>
      </c>
      <c r="O28" s="4">
        <f>SUM(O9:O27)</f>
        <v>6171908795</v>
      </c>
      <c r="U28" s="4">
        <f>SUM(U9:U27)</f>
        <v>56822894134</v>
      </c>
      <c r="W28" s="4">
        <f>SUM(W9:W27)</f>
        <v>98135418995.87674</v>
      </c>
      <c r="Y28" s="6">
        <f>SUM(Y9:Y27)</f>
        <v>9.1983081198791922E-2</v>
      </c>
    </row>
    <row r="29" spans="1:25" ht="22.5" thickTop="1"/>
    <row r="30" spans="1:25">
      <c r="Y30" s="3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3"/>
  <sheetViews>
    <sheetView rightToLeft="1" workbookViewId="0">
      <selection activeCell="AK13" sqref="AK13"/>
    </sheetView>
  </sheetViews>
  <sheetFormatPr defaultRowHeight="21.75"/>
  <cols>
    <col min="1" max="1" width="31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22.42578125" style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6" spans="1:37" ht="22.5">
      <c r="A6" s="12" t="s">
        <v>35</v>
      </c>
      <c r="B6" s="12" t="s">
        <v>35</v>
      </c>
      <c r="C6" s="12" t="s">
        <v>35</v>
      </c>
      <c r="D6" s="12" t="s">
        <v>35</v>
      </c>
      <c r="E6" s="12" t="s">
        <v>35</v>
      </c>
      <c r="F6" s="12" t="s">
        <v>35</v>
      </c>
      <c r="G6" s="12" t="s">
        <v>35</v>
      </c>
      <c r="H6" s="12" t="s">
        <v>35</v>
      </c>
      <c r="I6" s="12" t="s">
        <v>35</v>
      </c>
      <c r="J6" s="12" t="s">
        <v>35</v>
      </c>
      <c r="K6" s="12" t="s">
        <v>35</v>
      </c>
      <c r="L6" s="12" t="s">
        <v>35</v>
      </c>
      <c r="M6" s="12" t="s">
        <v>35</v>
      </c>
      <c r="O6" s="12" t="s">
        <v>131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22.5">
      <c r="A7" s="13" t="s">
        <v>36</v>
      </c>
      <c r="C7" s="13" t="s">
        <v>37</v>
      </c>
      <c r="E7" s="13" t="s">
        <v>38</v>
      </c>
      <c r="G7" s="13" t="s">
        <v>39</v>
      </c>
      <c r="I7" s="13" t="s">
        <v>40</v>
      </c>
      <c r="K7" s="13" t="s">
        <v>41</v>
      </c>
      <c r="M7" s="13" t="s">
        <v>34</v>
      </c>
      <c r="O7" s="13" t="s">
        <v>7</v>
      </c>
      <c r="Q7" s="13" t="s">
        <v>8</v>
      </c>
      <c r="S7" s="13" t="s">
        <v>9</v>
      </c>
      <c r="U7" s="9" t="s">
        <v>10</v>
      </c>
      <c r="V7" s="9" t="s">
        <v>10</v>
      </c>
      <c r="W7" s="9" t="s">
        <v>10</v>
      </c>
      <c r="Y7" s="9" t="s">
        <v>11</v>
      </c>
      <c r="Z7" s="9" t="s">
        <v>11</v>
      </c>
      <c r="AA7" s="9" t="s">
        <v>11</v>
      </c>
      <c r="AC7" s="13" t="s">
        <v>7</v>
      </c>
      <c r="AE7" s="13" t="s">
        <v>42</v>
      </c>
      <c r="AG7" s="13" t="s">
        <v>8</v>
      </c>
      <c r="AI7" s="13" t="s">
        <v>9</v>
      </c>
      <c r="AK7" s="13" t="s">
        <v>13</v>
      </c>
    </row>
    <row r="8" spans="1:37" ht="22.5">
      <c r="A8" s="12" t="s">
        <v>36</v>
      </c>
      <c r="C8" s="12" t="s">
        <v>37</v>
      </c>
      <c r="E8" s="12" t="s">
        <v>38</v>
      </c>
      <c r="G8" s="12" t="s">
        <v>39</v>
      </c>
      <c r="I8" s="12" t="s">
        <v>40</v>
      </c>
      <c r="K8" s="12" t="s">
        <v>41</v>
      </c>
      <c r="M8" s="12" t="s">
        <v>34</v>
      </c>
      <c r="O8" s="12" t="s">
        <v>7</v>
      </c>
      <c r="Q8" s="12" t="s">
        <v>8</v>
      </c>
      <c r="S8" s="12" t="s">
        <v>9</v>
      </c>
      <c r="U8" s="9" t="s">
        <v>7</v>
      </c>
      <c r="W8" s="9" t="s">
        <v>8</v>
      </c>
      <c r="Y8" s="9" t="s">
        <v>7</v>
      </c>
      <c r="AA8" s="9" t="s">
        <v>14</v>
      </c>
      <c r="AC8" s="12" t="s">
        <v>7</v>
      </c>
      <c r="AE8" s="12" t="s">
        <v>42</v>
      </c>
      <c r="AG8" s="12" t="s">
        <v>8</v>
      </c>
      <c r="AI8" s="12" t="s">
        <v>9</v>
      </c>
      <c r="AK8" s="12" t="s">
        <v>13</v>
      </c>
    </row>
    <row r="9" spans="1:37">
      <c r="A9" s="1" t="s">
        <v>43</v>
      </c>
      <c r="C9" s="1" t="s">
        <v>44</v>
      </c>
      <c r="E9" s="1" t="s">
        <v>44</v>
      </c>
      <c r="G9" s="1" t="s">
        <v>45</v>
      </c>
      <c r="I9" s="1" t="s">
        <v>46</v>
      </c>
      <c r="K9" s="3">
        <v>18</v>
      </c>
      <c r="M9" s="3">
        <v>18</v>
      </c>
      <c r="O9" s="3">
        <v>749</v>
      </c>
      <c r="Q9" s="3">
        <v>742047594</v>
      </c>
      <c r="S9" s="3">
        <v>743945276</v>
      </c>
      <c r="U9" s="3">
        <v>0</v>
      </c>
      <c r="W9" s="3">
        <v>0</v>
      </c>
      <c r="Y9" s="3">
        <v>0</v>
      </c>
      <c r="AA9" s="3">
        <v>0</v>
      </c>
      <c r="AC9" s="3">
        <v>749</v>
      </c>
      <c r="AE9" s="3">
        <v>1049284</v>
      </c>
      <c r="AG9" s="3">
        <v>742047594</v>
      </c>
      <c r="AI9" s="3">
        <v>785343928</v>
      </c>
      <c r="AK9" s="5">
        <v>7.3610888950540235E-4</v>
      </c>
    </row>
    <row r="10" spans="1:37">
      <c r="A10" s="1" t="s">
        <v>47</v>
      </c>
      <c r="C10" s="1" t="s">
        <v>44</v>
      </c>
      <c r="E10" s="1" t="s">
        <v>44</v>
      </c>
      <c r="G10" s="1" t="s">
        <v>48</v>
      </c>
      <c r="I10" s="1" t="s">
        <v>49</v>
      </c>
      <c r="K10" s="3">
        <v>20</v>
      </c>
      <c r="M10" s="3">
        <v>20</v>
      </c>
      <c r="O10" s="3">
        <v>1000</v>
      </c>
      <c r="Q10" s="3">
        <v>1000725000</v>
      </c>
      <c r="S10" s="3">
        <v>999275000</v>
      </c>
      <c r="U10" s="3">
        <v>0</v>
      </c>
      <c r="W10" s="3">
        <v>0</v>
      </c>
      <c r="Y10" s="3">
        <v>0</v>
      </c>
      <c r="AA10" s="3">
        <v>0</v>
      </c>
      <c r="AC10" s="3">
        <v>1000</v>
      </c>
      <c r="AE10" s="3">
        <v>1000000</v>
      </c>
      <c r="AG10" s="3">
        <v>1000725000</v>
      </c>
      <c r="AI10" s="3">
        <v>999275000</v>
      </c>
      <c r="AK10" s="5">
        <v>9.3662812474245162E-4</v>
      </c>
    </row>
    <row r="11" spans="1:37">
      <c r="A11" s="1" t="s">
        <v>50</v>
      </c>
      <c r="C11" s="1" t="s">
        <v>44</v>
      </c>
      <c r="E11" s="1" t="s">
        <v>44</v>
      </c>
      <c r="G11" s="1" t="s">
        <v>48</v>
      </c>
      <c r="I11" s="1" t="s">
        <v>49</v>
      </c>
      <c r="K11" s="3">
        <v>20</v>
      </c>
      <c r="M11" s="3">
        <v>20</v>
      </c>
      <c r="O11" s="3">
        <v>50000</v>
      </c>
      <c r="Q11" s="3">
        <v>49535887498</v>
      </c>
      <c r="S11" s="3">
        <v>44697570750</v>
      </c>
      <c r="U11" s="3">
        <v>0</v>
      </c>
      <c r="W11" s="3">
        <v>0</v>
      </c>
      <c r="Y11" s="3">
        <v>0</v>
      </c>
      <c r="AA11" s="3">
        <v>0</v>
      </c>
      <c r="AC11" s="3">
        <v>50000</v>
      </c>
      <c r="AE11" s="3">
        <v>894605</v>
      </c>
      <c r="AG11" s="3">
        <v>49535887498</v>
      </c>
      <c r="AI11" s="3">
        <v>44697820568</v>
      </c>
      <c r="AK11" s="5">
        <v>4.1895610176058064E-2</v>
      </c>
    </row>
    <row r="12" spans="1:37">
      <c r="A12" s="1" t="s">
        <v>51</v>
      </c>
      <c r="C12" s="1" t="s">
        <v>44</v>
      </c>
      <c r="E12" s="1" t="s">
        <v>44</v>
      </c>
      <c r="G12" s="1" t="s">
        <v>52</v>
      </c>
      <c r="I12" s="1" t="s">
        <v>53</v>
      </c>
      <c r="K12" s="3">
        <v>0</v>
      </c>
      <c r="M12" s="3">
        <v>0</v>
      </c>
      <c r="O12" s="3">
        <v>13562</v>
      </c>
      <c r="Q12" s="3">
        <v>11534029653</v>
      </c>
      <c r="S12" s="3">
        <v>10939838180</v>
      </c>
      <c r="U12" s="3">
        <v>100000</v>
      </c>
      <c r="W12" s="3">
        <v>89771612262</v>
      </c>
      <c r="Y12" s="3">
        <v>10000</v>
      </c>
      <c r="AA12" s="3">
        <v>8913762834</v>
      </c>
      <c r="AC12" s="3">
        <v>103562</v>
      </c>
      <c r="AE12" s="3">
        <v>818998</v>
      </c>
      <c r="AG12" s="3">
        <v>92800974717</v>
      </c>
      <c r="AI12" s="3">
        <v>84755578499</v>
      </c>
      <c r="AK12" s="5">
        <v>7.9442054040159138E-2</v>
      </c>
    </row>
    <row r="13" spans="1:37">
      <c r="A13" s="1" t="s">
        <v>54</v>
      </c>
      <c r="C13" s="1" t="s">
        <v>44</v>
      </c>
      <c r="E13" s="1" t="s">
        <v>44</v>
      </c>
      <c r="G13" s="1" t="s">
        <v>55</v>
      </c>
      <c r="I13" s="1" t="s">
        <v>56</v>
      </c>
      <c r="K13" s="3">
        <v>16</v>
      </c>
      <c r="M13" s="3">
        <v>16</v>
      </c>
      <c r="O13" s="3">
        <v>8000</v>
      </c>
      <c r="Q13" s="3">
        <v>7709585400</v>
      </c>
      <c r="S13" s="3">
        <v>7148733408</v>
      </c>
      <c r="U13" s="3">
        <v>0</v>
      </c>
      <c r="W13" s="3">
        <v>0</v>
      </c>
      <c r="Y13" s="3">
        <v>0</v>
      </c>
      <c r="AA13" s="3">
        <v>0</v>
      </c>
      <c r="AC13" s="3">
        <v>8000</v>
      </c>
      <c r="AE13" s="3">
        <v>894240</v>
      </c>
      <c r="AG13" s="3">
        <v>7709585400</v>
      </c>
      <c r="AI13" s="3">
        <v>7148733408</v>
      </c>
      <c r="AK13" s="5">
        <v>6.7005626741575191E-3</v>
      </c>
    </row>
    <row r="14" spans="1:37">
      <c r="A14" s="1" t="s">
        <v>57</v>
      </c>
      <c r="C14" s="1" t="s">
        <v>44</v>
      </c>
      <c r="E14" s="1" t="s">
        <v>44</v>
      </c>
      <c r="G14" s="1" t="s">
        <v>58</v>
      </c>
      <c r="I14" s="1" t="s">
        <v>59</v>
      </c>
      <c r="K14" s="3">
        <v>18</v>
      </c>
      <c r="M14" s="3">
        <v>18</v>
      </c>
      <c r="O14" s="3">
        <v>500000</v>
      </c>
      <c r="Q14" s="3">
        <v>500000000000</v>
      </c>
      <c r="S14" s="3">
        <v>458537319250</v>
      </c>
      <c r="U14" s="3">
        <v>0</v>
      </c>
      <c r="W14" s="3">
        <v>0</v>
      </c>
      <c r="Y14" s="3">
        <v>0</v>
      </c>
      <c r="AA14" s="3">
        <v>0</v>
      </c>
      <c r="AC14" s="3">
        <v>500000</v>
      </c>
      <c r="AE14" s="3">
        <v>896583</v>
      </c>
      <c r="AG14" s="3">
        <v>500000000000</v>
      </c>
      <c r="AI14" s="3">
        <v>447966488662</v>
      </c>
      <c r="AK14" s="5">
        <v>0.4198824269825121</v>
      </c>
    </row>
    <row r="15" spans="1:37">
      <c r="A15" s="1" t="s">
        <v>60</v>
      </c>
      <c r="C15" s="1" t="s">
        <v>44</v>
      </c>
      <c r="E15" s="1" t="s">
        <v>44</v>
      </c>
      <c r="G15" s="1" t="s">
        <v>61</v>
      </c>
      <c r="I15" s="1" t="s">
        <v>62</v>
      </c>
      <c r="K15" s="3">
        <v>0</v>
      </c>
      <c r="M15" s="3">
        <v>0</v>
      </c>
      <c r="O15" s="3">
        <v>413000</v>
      </c>
      <c r="Q15" s="3">
        <v>381230490553</v>
      </c>
      <c r="S15" s="3">
        <v>398756247971</v>
      </c>
      <c r="U15" s="3">
        <v>0</v>
      </c>
      <c r="W15" s="3">
        <v>0</v>
      </c>
      <c r="Y15" s="3">
        <v>826000</v>
      </c>
      <c r="AA15" s="3">
        <v>820685523320</v>
      </c>
      <c r="AC15" s="3">
        <v>0</v>
      </c>
      <c r="AE15" s="3">
        <v>0</v>
      </c>
      <c r="AG15" s="3">
        <v>0</v>
      </c>
      <c r="AI15" s="3">
        <v>0</v>
      </c>
      <c r="AK15" s="5">
        <v>0</v>
      </c>
    </row>
    <row r="16" spans="1:37">
      <c r="A16" s="1" t="s">
        <v>63</v>
      </c>
      <c r="C16" s="1" t="s">
        <v>44</v>
      </c>
      <c r="E16" s="1" t="s">
        <v>44</v>
      </c>
      <c r="G16" s="1" t="s">
        <v>64</v>
      </c>
      <c r="I16" s="1" t="s">
        <v>65</v>
      </c>
      <c r="K16" s="3">
        <v>0</v>
      </c>
      <c r="M16" s="3">
        <v>0</v>
      </c>
      <c r="O16" s="3">
        <v>118000</v>
      </c>
      <c r="Q16" s="3">
        <v>88637015280</v>
      </c>
      <c r="S16" s="3">
        <v>86881253391</v>
      </c>
      <c r="U16" s="3">
        <v>0</v>
      </c>
      <c r="W16" s="3">
        <v>0</v>
      </c>
      <c r="Y16" s="3">
        <v>0</v>
      </c>
      <c r="AA16" s="3">
        <v>0</v>
      </c>
      <c r="AC16" s="3">
        <v>118000</v>
      </c>
      <c r="AE16" s="3">
        <v>830125</v>
      </c>
      <c r="AG16" s="3">
        <v>88637015280</v>
      </c>
      <c r="AI16" s="3">
        <v>97883732806</v>
      </c>
      <c r="AK16" s="5">
        <v>9.1747173801881327E-2</v>
      </c>
    </row>
    <row r="17" spans="1:37">
      <c r="A17" s="1" t="s">
        <v>66</v>
      </c>
      <c r="C17" s="1" t="s">
        <v>44</v>
      </c>
      <c r="E17" s="1" t="s">
        <v>44</v>
      </c>
      <c r="G17" s="1" t="s">
        <v>67</v>
      </c>
      <c r="I17" s="1" t="s">
        <v>68</v>
      </c>
      <c r="K17" s="3">
        <v>0</v>
      </c>
      <c r="M17" s="3">
        <v>0</v>
      </c>
      <c r="O17" s="3">
        <v>0</v>
      </c>
      <c r="Q17" s="3">
        <v>0</v>
      </c>
      <c r="S17" s="3">
        <v>0</v>
      </c>
      <c r="U17" s="3">
        <v>25000</v>
      </c>
      <c r="W17" s="3">
        <v>24270208147</v>
      </c>
      <c r="Y17" s="3">
        <v>0</v>
      </c>
      <c r="AA17" s="3">
        <v>0</v>
      </c>
      <c r="AC17" s="3">
        <v>25000</v>
      </c>
      <c r="AE17" s="3">
        <v>883848</v>
      </c>
      <c r="AG17" s="3">
        <v>24270208142</v>
      </c>
      <c r="AI17" s="3">
        <v>22080180255</v>
      </c>
      <c r="AK17" s="5">
        <v>2.0695922369934158E-2</v>
      </c>
    </row>
    <row r="18" spans="1:37">
      <c r="A18" s="1" t="s">
        <v>69</v>
      </c>
      <c r="C18" s="1" t="s">
        <v>44</v>
      </c>
      <c r="E18" s="1" t="s">
        <v>44</v>
      </c>
      <c r="G18" s="1" t="s">
        <v>70</v>
      </c>
      <c r="I18" s="1" t="s">
        <v>71</v>
      </c>
      <c r="K18" s="3">
        <v>0</v>
      </c>
      <c r="M18" s="3">
        <v>0</v>
      </c>
      <c r="O18" s="3">
        <v>0</v>
      </c>
      <c r="Q18" s="3">
        <v>0</v>
      </c>
      <c r="S18" s="3">
        <v>0</v>
      </c>
      <c r="U18" s="3">
        <v>25000</v>
      </c>
      <c r="W18" s="3">
        <v>23091729375</v>
      </c>
      <c r="Y18" s="3">
        <v>0</v>
      </c>
      <c r="AA18" s="3">
        <v>0</v>
      </c>
      <c r="AC18" s="3">
        <v>25000</v>
      </c>
      <c r="AE18" s="3">
        <v>929326</v>
      </c>
      <c r="AG18" s="3">
        <v>23091729375</v>
      </c>
      <c r="AI18" s="3">
        <v>23216305966</v>
      </c>
      <c r="AK18" s="5">
        <v>2.1760821716125762E-2</v>
      </c>
    </row>
    <row r="19" spans="1:37">
      <c r="A19" s="1" t="s">
        <v>72</v>
      </c>
      <c r="C19" s="1" t="s">
        <v>44</v>
      </c>
      <c r="E19" s="1" t="s">
        <v>44</v>
      </c>
      <c r="G19" s="1" t="s">
        <v>73</v>
      </c>
      <c r="I19" s="1" t="s">
        <v>74</v>
      </c>
      <c r="K19" s="3">
        <v>0</v>
      </c>
      <c r="M19" s="3">
        <v>0</v>
      </c>
      <c r="O19" s="3">
        <v>0</v>
      </c>
      <c r="Q19" s="3">
        <v>0</v>
      </c>
      <c r="S19" s="3">
        <v>0</v>
      </c>
      <c r="U19" s="3">
        <v>25000</v>
      </c>
      <c r="W19" s="3">
        <v>19641779973</v>
      </c>
      <c r="Y19" s="3">
        <v>0</v>
      </c>
      <c r="AA19" s="3">
        <v>0</v>
      </c>
      <c r="AC19" s="3">
        <v>25000</v>
      </c>
      <c r="AE19" s="3">
        <v>804029</v>
      </c>
      <c r="AG19" s="3">
        <v>19641779973</v>
      </c>
      <c r="AI19" s="3">
        <v>20086151974</v>
      </c>
      <c r="AK19" s="5">
        <v>1.8826904362362226E-2</v>
      </c>
    </row>
    <row r="20" spans="1:37">
      <c r="A20" s="1" t="s">
        <v>75</v>
      </c>
      <c r="C20" s="1" t="s">
        <v>44</v>
      </c>
      <c r="E20" s="1" t="s">
        <v>44</v>
      </c>
      <c r="G20" s="1" t="s">
        <v>76</v>
      </c>
      <c r="I20" s="1" t="s">
        <v>77</v>
      </c>
      <c r="K20" s="3">
        <v>0</v>
      </c>
      <c r="M20" s="3">
        <v>0</v>
      </c>
      <c r="O20" s="3">
        <v>0</v>
      </c>
      <c r="Q20" s="3">
        <v>0</v>
      </c>
      <c r="S20" s="3">
        <v>0</v>
      </c>
      <c r="U20" s="3">
        <v>25000</v>
      </c>
      <c r="W20" s="3">
        <v>19764368785</v>
      </c>
      <c r="Y20" s="3">
        <v>0</v>
      </c>
      <c r="AA20" s="3">
        <v>0</v>
      </c>
      <c r="AC20" s="3">
        <v>25000</v>
      </c>
      <c r="AE20" s="3">
        <v>794923</v>
      </c>
      <c r="AG20" s="3">
        <v>19764368785</v>
      </c>
      <c r="AI20" s="3">
        <v>19858667020</v>
      </c>
      <c r="AK20" s="5">
        <v>1.8613680969530279E-2</v>
      </c>
    </row>
    <row r="21" spans="1:37" ht="22.5" thickBot="1">
      <c r="Q21" s="4">
        <f>SUM(Q9:Q20)</f>
        <v>1040389780978</v>
      </c>
      <c r="S21" s="4">
        <f>SUM(S9:S20)</f>
        <v>1008704183226</v>
      </c>
      <c r="W21" s="4">
        <f>SUM(W9:W20)</f>
        <v>176539698542</v>
      </c>
      <c r="AA21" s="4">
        <f>SUM(AA9:AA20)</f>
        <v>829599286154</v>
      </c>
      <c r="AG21" s="4">
        <f>SUM(AG9:AG20)</f>
        <v>827194321764</v>
      </c>
      <c r="AI21" s="4">
        <f>SUM(AI9:AI20)</f>
        <v>769478278086</v>
      </c>
      <c r="AK21" s="6">
        <f>SUM(AK9:AK20)</f>
        <v>0.72123789410696848</v>
      </c>
    </row>
    <row r="22" spans="1:37" ht="22.5" thickTop="1"/>
    <row r="23" spans="1:37">
      <c r="AK23" s="3"/>
    </row>
  </sheetData>
  <mergeCells count="28"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rightToLeft="1" workbookViewId="0">
      <selection activeCell="G18" sqref="G18"/>
    </sheetView>
  </sheetViews>
  <sheetFormatPr defaultRowHeight="21.75"/>
  <cols>
    <col min="1" max="1" width="30.28515625" style="1" bestFit="1" customWidth="1"/>
    <col min="2" max="2" width="1" style="1" customWidth="1"/>
    <col min="3" max="3" width="9" style="1" bestFit="1" customWidth="1"/>
    <col min="4" max="4" width="1" style="1" customWidth="1"/>
    <col min="5" max="5" width="15" style="1" bestFit="1" customWidth="1"/>
    <col min="6" max="6" width="1" style="1" customWidth="1"/>
    <col min="7" max="7" width="24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31.28515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1:13" ht="22.5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22.5">
      <c r="A7" s="12" t="s">
        <v>3</v>
      </c>
      <c r="C7" s="9" t="s">
        <v>7</v>
      </c>
      <c r="E7" s="9" t="s">
        <v>78</v>
      </c>
      <c r="G7" s="9" t="s">
        <v>79</v>
      </c>
      <c r="I7" s="9" t="s">
        <v>80</v>
      </c>
      <c r="K7" s="9" t="s">
        <v>81</v>
      </c>
      <c r="M7" s="9" t="s">
        <v>82</v>
      </c>
    </row>
    <row r="8" spans="1:13">
      <c r="A8" s="1" t="s">
        <v>83</v>
      </c>
      <c r="C8" s="1">
        <v>50000</v>
      </c>
      <c r="E8" s="3">
        <v>994001</v>
      </c>
      <c r="G8" s="3">
        <v>894605</v>
      </c>
      <c r="I8" s="7">
        <v>-0.1</v>
      </c>
      <c r="K8" s="3">
        <v>44730250000</v>
      </c>
      <c r="M8" s="1" t="s">
        <v>132</v>
      </c>
    </row>
    <row r="9" spans="1:13">
      <c r="A9" s="1" t="s">
        <v>51</v>
      </c>
      <c r="C9" s="1">
        <v>103562</v>
      </c>
      <c r="E9" s="3">
        <v>903720</v>
      </c>
      <c r="G9" s="3">
        <v>818998</v>
      </c>
      <c r="I9" s="7">
        <v>-9.3700000000000006E-2</v>
      </c>
      <c r="K9" s="3">
        <v>84817070876</v>
      </c>
      <c r="M9" s="1" t="s">
        <v>132</v>
      </c>
    </row>
    <row r="10" spans="1:13">
      <c r="A10" s="1" t="s">
        <v>85</v>
      </c>
      <c r="C10" s="1">
        <v>8000</v>
      </c>
      <c r="E10" s="3">
        <v>972000</v>
      </c>
      <c r="G10" s="3">
        <v>894240</v>
      </c>
      <c r="I10" s="7">
        <v>-0.08</v>
      </c>
      <c r="K10" s="3">
        <v>7153920000</v>
      </c>
      <c r="M10" s="1" t="s">
        <v>132</v>
      </c>
    </row>
    <row r="11" spans="1:13">
      <c r="A11" s="1" t="s">
        <v>66</v>
      </c>
      <c r="C11" s="1">
        <v>25000</v>
      </c>
      <c r="E11" s="3">
        <v>973525</v>
      </c>
      <c r="G11" s="3">
        <v>883848</v>
      </c>
      <c r="I11" s="7">
        <v>-9.2100000000000001E-2</v>
      </c>
      <c r="K11" s="3">
        <v>22096200000</v>
      </c>
      <c r="M11" s="1" t="s">
        <v>132</v>
      </c>
    </row>
    <row r="12" spans="1:13">
      <c r="A12" s="1" t="s">
        <v>86</v>
      </c>
      <c r="C12" s="1">
        <v>500000</v>
      </c>
      <c r="E12" s="3">
        <v>920000</v>
      </c>
      <c r="G12" s="3">
        <v>896583</v>
      </c>
      <c r="I12" s="7">
        <v>-2.5499999999999998E-2</v>
      </c>
      <c r="K12" s="3">
        <v>448291500000</v>
      </c>
      <c r="M12" s="1" t="s">
        <v>132</v>
      </c>
    </row>
    <row r="13" spans="1:13" ht="22.5" thickBot="1">
      <c r="K13" s="4">
        <f>SUM(K8:K12)</f>
        <v>607088940876</v>
      </c>
    </row>
    <row r="14" spans="1:13" ht="22.5" thickTop="1"/>
  </sheetData>
  <mergeCells count="11">
    <mergeCell ref="A2:M2"/>
    <mergeCell ref="A3:M3"/>
    <mergeCell ref="A4:M4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S16" sqref="S16"/>
    </sheetView>
  </sheetViews>
  <sheetFormatPr defaultRowHeight="21.75"/>
  <cols>
    <col min="1" max="1" width="28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>
      <c r="A6" s="11" t="s">
        <v>88</v>
      </c>
      <c r="C6" s="12" t="s">
        <v>89</v>
      </c>
      <c r="D6" s="12" t="s">
        <v>89</v>
      </c>
      <c r="E6" s="12" t="s">
        <v>89</v>
      </c>
      <c r="F6" s="12" t="s">
        <v>89</v>
      </c>
      <c r="G6" s="12" t="s">
        <v>89</v>
      </c>
      <c r="H6" s="12" t="s">
        <v>89</v>
      </c>
      <c r="I6" s="12" t="s">
        <v>89</v>
      </c>
      <c r="K6" s="12" t="s">
        <v>131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22.5">
      <c r="A7" s="12" t="s">
        <v>88</v>
      </c>
      <c r="C7" s="9" t="s">
        <v>90</v>
      </c>
      <c r="E7" s="9" t="s">
        <v>91</v>
      </c>
      <c r="G7" s="9" t="s">
        <v>92</v>
      </c>
      <c r="I7" s="9" t="s">
        <v>41</v>
      </c>
      <c r="K7" s="9" t="s">
        <v>93</v>
      </c>
      <c r="M7" s="9" t="s">
        <v>94</v>
      </c>
      <c r="O7" s="9" t="s">
        <v>95</v>
      </c>
      <c r="Q7" s="9" t="s">
        <v>93</v>
      </c>
      <c r="S7" s="9" t="s">
        <v>87</v>
      </c>
    </row>
    <row r="8" spans="1:19">
      <c r="A8" s="1" t="s">
        <v>96</v>
      </c>
      <c r="C8" s="1" t="s">
        <v>99</v>
      </c>
      <c r="E8" s="1" t="s">
        <v>100</v>
      </c>
      <c r="G8" s="1" t="s">
        <v>98</v>
      </c>
      <c r="I8" s="1">
        <v>0</v>
      </c>
      <c r="K8" s="3">
        <v>100000</v>
      </c>
      <c r="M8" s="3">
        <v>100000</v>
      </c>
      <c r="O8" s="3">
        <v>0</v>
      </c>
      <c r="Q8" s="3">
        <v>100000</v>
      </c>
      <c r="S8" s="5">
        <v>9.3730767280523544E-8</v>
      </c>
    </row>
    <row r="9" spans="1:19">
      <c r="A9" s="1" t="s">
        <v>96</v>
      </c>
      <c r="C9" s="1" t="s">
        <v>101</v>
      </c>
      <c r="E9" s="1" t="s">
        <v>97</v>
      </c>
      <c r="G9" s="1" t="s">
        <v>102</v>
      </c>
      <c r="I9" s="1">
        <v>0</v>
      </c>
      <c r="K9" s="3">
        <v>16312778411</v>
      </c>
      <c r="M9" s="3">
        <v>435886346333</v>
      </c>
      <c r="O9" s="3">
        <v>273304444341</v>
      </c>
      <c r="Q9" s="3">
        <v>162581901992</v>
      </c>
      <c r="S9" s="5">
        <v>0.15238926419637039</v>
      </c>
    </row>
    <row r="10" spans="1:19" ht="22.5" thickBot="1">
      <c r="K10" s="4">
        <f>SUM(K8:K9)</f>
        <v>16312878411</v>
      </c>
      <c r="M10" s="4">
        <f>SUM(M8:M9)</f>
        <v>435886446333</v>
      </c>
      <c r="O10" s="4">
        <f>SUM(O8:O9)</f>
        <v>273304444341</v>
      </c>
      <c r="Q10" s="4">
        <f>SUM(Q8:Q9)</f>
        <v>162582001992</v>
      </c>
      <c r="S10" s="6">
        <f>SUM(S8:S9)</f>
        <v>0.15238935792713768</v>
      </c>
    </row>
    <row r="11" spans="1:19" ht="22.5" thickTop="1"/>
    <row r="12" spans="1:19">
      <c r="S12" s="3"/>
    </row>
  </sheetData>
  <mergeCells count="17"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G8" sqref="G8"/>
    </sheetView>
  </sheetViews>
  <sheetFormatPr defaultRowHeight="21.75"/>
  <cols>
    <col min="1" max="1" width="24.855468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10" t="s">
        <v>0</v>
      </c>
      <c r="B2" s="10"/>
      <c r="C2" s="10"/>
      <c r="D2" s="10"/>
      <c r="E2" s="10"/>
      <c r="F2" s="10"/>
      <c r="G2" s="10"/>
    </row>
    <row r="3" spans="1:7" ht="22.5">
      <c r="A3" s="10" t="s">
        <v>103</v>
      </c>
      <c r="B3" s="10"/>
      <c r="C3" s="10"/>
      <c r="D3" s="10"/>
      <c r="E3" s="10"/>
      <c r="F3" s="10"/>
      <c r="G3" s="10"/>
    </row>
    <row r="4" spans="1:7" ht="22.5">
      <c r="A4" s="10" t="s">
        <v>2</v>
      </c>
      <c r="B4" s="10"/>
      <c r="C4" s="10"/>
      <c r="D4" s="10"/>
      <c r="E4" s="10"/>
      <c r="F4" s="10"/>
      <c r="G4" s="10"/>
    </row>
    <row r="6" spans="1:7" ht="22.5">
      <c r="A6" s="12" t="s">
        <v>107</v>
      </c>
      <c r="C6" s="12" t="s">
        <v>93</v>
      </c>
      <c r="E6" s="12" t="s">
        <v>122</v>
      </c>
      <c r="G6" s="12" t="s">
        <v>13</v>
      </c>
    </row>
    <row r="7" spans="1:7">
      <c r="A7" s="1" t="s">
        <v>128</v>
      </c>
      <c r="C7" s="3">
        <v>5288187189</v>
      </c>
      <c r="E7" s="5">
        <f>C7/$C$11</f>
        <v>0.29313045994854309</v>
      </c>
      <c r="G7" s="5">
        <v>4.9566584274800497E-3</v>
      </c>
    </row>
    <row r="8" spans="1:7">
      <c r="A8" s="1" t="s">
        <v>129</v>
      </c>
      <c r="C8" s="3">
        <v>12413863327</v>
      </c>
      <c r="E8" s="5">
        <f t="shared" ref="E8:E10" si="0">C8/$C$11</f>
        <v>0.68811510196748094</v>
      </c>
      <c r="G8" s="5">
        <v>1.1635609345552626E-2</v>
      </c>
    </row>
    <row r="9" spans="1:7">
      <c r="A9" s="1" t="s">
        <v>130</v>
      </c>
      <c r="C9" s="3">
        <v>0</v>
      </c>
      <c r="E9" s="5">
        <f t="shared" si="0"/>
        <v>0</v>
      </c>
      <c r="G9" s="5">
        <v>0</v>
      </c>
    </row>
    <row r="10" spans="1:7">
      <c r="A10" s="1" t="s">
        <v>126</v>
      </c>
      <c r="C10" s="3">
        <f>'سایر درآمدها '!C10</f>
        <v>338337337</v>
      </c>
      <c r="E10" s="5">
        <f t="shared" si="0"/>
        <v>1.8754438083975932E-2</v>
      </c>
      <c r="G10" s="5">
        <v>3.1712618196659065E-4</v>
      </c>
    </row>
    <row r="11" spans="1:7" ht="22.5" thickBot="1">
      <c r="C11" s="4">
        <f>SUM(C7:C10)</f>
        <v>18040387853</v>
      </c>
      <c r="E11" s="8">
        <f>SUM(E7:E10)</f>
        <v>1</v>
      </c>
      <c r="G11" s="6">
        <f>SUM(G7:G10)</f>
        <v>1.6909393954999269E-2</v>
      </c>
    </row>
    <row r="12" spans="1:7" ht="22.5" thickTop="1"/>
    <row r="13" spans="1:7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U12" sqref="U12"/>
    </sheetView>
  </sheetViews>
  <sheetFormatPr defaultRowHeight="21.75"/>
  <cols>
    <col min="1" max="1" width="32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>
      <c r="A3" s="10" t="s">
        <v>103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>
      <c r="A6" s="12" t="s">
        <v>104</v>
      </c>
      <c r="B6" s="12" t="s">
        <v>104</v>
      </c>
      <c r="C6" s="12" t="s">
        <v>104</v>
      </c>
      <c r="D6" s="12" t="s">
        <v>104</v>
      </c>
      <c r="E6" s="12" t="s">
        <v>104</v>
      </c>
      <c r="F6" s="12" t="s">
        <v>104</v>
      </c>
      <c r="G6" s="12" t="s">
        <v>104</v>
      </c>
      <c r="I6" s="12" t="s">
        <v>105</v>
      </c>
      <c r="J6" s="12" t="s">
        <v>105</v>
      </c>
      <c r="K6" s="12" t="s">
        <v>105</v>
      </c>
      <c r="L6" s="12" t="s">
        <v>105</v>
      </c>
      <c r="M6" s="12" t="s">
        <v>105</v>
      </c>
      <c r="O6" s="12" t="s">
        <v>106</v>
      </c>
      <c r="P6" s="12" t="s">
        <v>106</v>
      </c>
      <c r="Q6" s="12" t="s">
        <v>106</v>
      </c>
      <c r="R6" s="12" t="s">
        <v>106</v>
      </c>
      <c r="S6" s="12" t="s">
        <v>106</v>
      </c>
    </row>
    <row r="7" spans="1:19" ht="22.5">
      <c r="A7" s="9" t="s">
        <v>107</v>
      </c>
      <c r="C7" s="9" t="s">
        <v>108</v>
      </c>
      <c r="E7" s="9" t="s">
        <v>40</v>
      </c>
      <c r="G7" s="9" t="s">
        <v>41</v>
      </c>
      <c r="I7" s="9" t="s">
        <v>109</v>
      </c>
      <c r="K7" s="9" t="s">
        <v>110</v>
      </c>
      <c r="M7" s="9" t="s">
        <v>111</v>
      </c>
      <c r="O7" s="9" t="s">
        <v>109</v>
      </c>
      <c r="Q7" s="9" t="s">
        <v>110</v>
      </c>
      <c r="S7" s="9" t="s">
        <v>111</v>
      </c>
    </row>
    <row r="8" spans="1:19">
      <c r="A8" s="1" t="s">
        <v>50</v>
      </c>
      <c r="C8" s="1" t="s">
        <v>84</v>
      </c>
      <c r="E8" s="1" t="s">
        <v>49</v>
      </c>
      <c r="G8" s="3">
        <v>20</v>
      </c>
      <c r="I8" s="3">
        <v>737769081</v>
      </c>
      <c r="K8" s="1">
        <v>0</v>
      </c>
      <c r="M8" s="3">
        <v>737769081</v>
      </c>
      <c r="O8" s="3">
        <v>737769081</v>
      </c>
      <c r="Q8" s="1">
        <v>0</v>
      </c>
      <c r="S8" s="3">
        <v>737769081</v>
      </c>
    </row>
    <row r="9" spans="1:19">
      <c r="A9" s="1" t="s">
        <v>47</v>
      </c>
      <c r="C9" s="1" t="s">
        <v>84</v>
      </c>
      <c r="E9" s="1" t="s">
        <v>49</v>
      </c>
      <c r="G9" s="3">
        <v>20</v>
      </c>
      <c r="I9" s="3">
        <v>14755382</v>
      </c>
      <c r="K9" s="1">
        <v>0</v>
      </c>
      <c r="M9" s="3">
        <v>14755382</v>
      </c>
      <c r="O9" s="3">
        <v>14755382</v>
      </c>
      <c r="Q9" s="1">
        <v>0</v>
      </c>
      <c r="S9" s="3">
        <v>14755382</v>
      </c>
    </row>
    <row r="10" spans="1:19">
      <c r="A10" s="1" t="s">
        <v>57</v>
      </c>
      <c r="C10" s="1" t="s">
        <v>84</v>
      </c>
      <c r="E10" s="1" t="s">
        <v>59</v>
      </c>
      <c r="G10" s="3">
        <v>18</v>
      </c>
      <c r="I10" s="3">
        <v>7299399314</v>
      </c>
      <c r="K10" s="1">
        <v>0</v>
      </c>
      <c r="M10" s="3">
        <v>7299399314</v>
      </c>
      <c r="O10" s="3">
        <v>7299399314</v>
      </c>
      <c r="Q10" s="1">
        <v>0</v>
      </c>
      <c r="S10" s="3">
        <v>7299399314</v>
      </c>
    </row>
    <row r="11" spans="1:19">
      <c r="A11" s="1" t="s">
        <v>43</v>
      </c>
      <c r="C11" s="1" t="s">
        <v>84</v>
      </c>
      <c r="E11" s="1" t="s">
        <v>46</v>
      </c>
      <c r="G11" s="3">
        <v>18</v>
      </c>
      <c r="I11" s="3">
        <v>759347896</v>
      </c>
      <c r="K11" s="1">
        <v>0</v>
      </c>
      <c r="M11" s="3">
        <v>759347896</v>
      </c>
      <c r="O11" s="3">
        <v>759347896</v>
      </c>
      <c r="Q11" s="1">
        <v>0</v>
      </c>
      <c r="S11" s="3">
        <v>759347896</v>
      </c>
    </row>
    <row r="12" spans="1:19">
      <c r="A12" s="1" t="s">
        <v>54</v>
      </c>
      <c r="C12" s="1" t="s">
        <v>84</v>
      </c>
      <c r="E12" s="1" t="s">
        <v>56</v>
      </c>
      <c r="G12" s="3">
        <v>16</v>
      </c>
      <c r="I12" s="3">
        <v>111670834</v>
      </c>
      <c r="K12" s="1">
        <v>0</v>
      </c>
      <c r="M12" s="3">
        <v>111670834</v>
      </c>
      <c r="O12" s="3">
        <v>111670834</v>
      </c>
      <c r="Q12" s="1">
        <v>0</v>
      </c>
      <c r="S12" s="3">
        <v>111670834</v>
      </c>
    </row>
    <row r="13" spans="1:19" ht="22.5" thickBot="1">
      <c r="I13" s="4">
        <f>SUM(I8:I12)</f>
        <v>8922942507</v>
      </c>
      <c r="K13" s="4">
        <f>SUM(K8:K12)</f>
        <v>0</v>
      </c>
      <c r="M13" s="4">
        <f>SUM(M8:M12)</f>
        <v>8922942507</v>
      </c>
      <c r="O13" s="4">
        <f>SUM(O8:O12)</f>
        <v>8922942507</v>
      </c>
      <c r="Q13" s="4">
        <f>SUM(Q8:Q12)</f>
        <v>0</v>
      </c>
      <c r="S13" s="4">
        <f>SUM(S8:S12)</f>
        <v>8922942507</v>
      </c>
    </row>
    <row r="14" spans="1:19" ht="22.5" thickTop="1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rightToLeft="1" topLeftCell="A13" workbookViewId="0">
      <selection activeCell="I36" sqref="I36"/>
    </sheetView>
  </sheetViews>
  <sheetFormatPr defaultRowHeight="21.75"/>
  <cols>
    <col min="1" max="1" width="32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103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1" t="s">
        <v>3</v>
      </c>
      <c r="C6" s="12" t="s">
        <v>105</v>
      </c>
      <c r="D6" s="12" t="s">
        <v>105</v>
      </c>
      <c r="E6" s="12" t="s">
        <v>105</v>
      </c>
      <c r="F6" s="12" t="s">
        <v>105</v>
      </c>
      <c r="G6" s="12" t="s">
        <v>105</v>
      </c>
      <c r="H6" s="12" t="s">
        <v>105</v>
      </c>
      <c r="I6" s="12" t="s">
        <v>105</v>
      </c>
      <c r="K6" s="12" t="s">
        <v>106</v>
      </c>
      <c r="L6" s="12" t="s">
        <v>106</v>
      </c>
      <c r="M6" s="12" t="s">
        <v>106</v>
      </c>
      <c r="N6" s="12" t="s">
        <v>106</v>
      </c>
      <c r="O6" s="12" t="s">
        <v>106</v>
      </c>
      <c r="P6" s="12" t="s">
        <v>106</v>
      </c>
      <c r="Q6" s="12" t="s">
        <v>106</v>
      </c>
    </row>
    <row r="7" spans="1:17" ht="22.5">
      <c r="A7" s="12" t="s">
        <v>3</v>
      </c>
      <c r="C7" s="9" t="s">
        <v>7</v>
      </c>
      <c r="E7" s="9" t="s">
        <v>112</v>
      </c>
      <c r="G7" s="9" t="s">
        <v>113</v>
      </c>
      <c r="I7" s="9" t="s">
        <v>114</v>
      </c>
      <c r="K7" s="9" t="s">
        <v>7</v>
      </c>
      <c r="M7" s="9" t="s">
        <v>112</v>
      </c>
      <c r="O7" s="9" t="s">
        <v>113</v>
      </c>
      <c r="Q7" s="9" t="s">
        <v>114</v>
      </c>
    </row>
    <row r="8" spans="1:17">
      <c r="A8" s="1" t="s">
        <v>19</v>
      </c>
      <c r="C8" s="3">
        <v>89546</v>
      </c>
      <c r="E8" s="3">
        <v>3918988659</v>
      </c>
      <c r="G8" s="3">
        <v>2993775344</v>
      </c>
      <c r="I8" s="3">
        <v>925213315</v>
      </c>
      <c r="K8" s="3">
        <v>89546</v>
      </c>
      <c r="M8" s="3">
        <v>3918988659</v>
      </c>
      <c r="O8" s="3">
        <v>2993775344</v>
      </c>
      <c r="Q8" s="3">
        <v>925213315</v>
      </c>
    </row>
    <row r="9" spans="1:17">
      <c r="A9" s="1" t="s">
        <v>22</v>
      </c>
      <c r="C9" s="3">
        <v>600</v>
      </c>
      <c r="E9" s="3">
        <v>3773435901</v>
      </c>
      <c r="G9" s="3">
        <v>3177638181</v>
      </c>
      <c r="I9" s="3">
        <v>595797720</v>
      </c>
      <c r="K9" s="3">
        <v>600</v>
      </c>
      <c r="M9" s="3">
        <v>3773435901</v>
      </c>
      <c r="O9" s="3">
        <v>3177638181</v>
      </c>
      <c r="Q9" s="3">
        <v>595797720</v>
      </c>
    </row>
    <row r="10" spans="1:17">
      <c r="A10" s="1" t="s">
        <v>27</v>
      </c>
      <c r="C10" s="3">
        <v>100000</v>
      </c>
      <c r="E10" s="3">
        <v>3655111775</v>
      </c>
      <c r="G10" s="3">
        <v>2019119750</v>
      </c>
      <c r="I10" s="3">
        <v>1635992025</v>
      </c>
      <c r="K10" s="3">
        <v>100000</v>
      </c>
      <c r="M10" s="3">
        <v>3655111775</v>
      </c>
      <c r="O10" s="3">
        <v>2019119750</v>
      </c>
      <c r="Q10" s="3">
        <v>1635992025</v>
      </c>
    </row>
    <row r="11" spans="1:17">
      <c r="A11" s="1" t="s">
        <v>16</v>
      </c>
      <c r="C11" s="3">
        <v>110000</v>
      </c>
      <c r="E11" s="3">
        <v>7696708222</v>
      </c>
      <c r="G11" s="3">
        <v>8423908211</v>
      </c>
      <c r="I11" s="3">
        <v>-727199989</v>
      </c>
      <c r="K11" s="3">
        <v>110000</v>
      </c>
      <c r="M11" s="3">
        <v>7696708222</v>
      </c>
      <c r="O11" s="3">
        <v>8423908211</v>
      </c>
      <c r="Q11" s="3">
        <v>-727199989</v>
      </c>
    </row>
    <row r="12" spans="1:17">
      <c r="A12" s="1" t="s">
        <v>23</v>
      </c>
      <c r="C12" s="3">
        <v>1350</v>
      </c>
      <c r="E12" s="3">
        <v>8514121528</v>
      </c>
      <c r="G12" s="3">
        <v>7161875998</v>
      </c>
      <c r="I12" s="3">
        <v>1352245530</v>
      </c>
      <c r="K12" s="3">
        <v>1350</v>
      </c>
      <c r="M12" s="3">
        <v>8514121528</v>
      </c>
      <c r="O12" s="3">
        <v>7161875998</v>
      </c>
      <c r="Q12" s="3">
        <v>1352245530</v>
      </c>
    </row>
    <row r="13" spans="1:17">
      <c r="A13" s="1" t="s">
        <v>18</v>
      </c>
      <c r="C13" s="3">
        <v>303970</v>
      </c>
      <c r="E13" s="3">
        <v>1515867689</v>
      </c>
      <c r="G13" s="3">
        <v>1452355361</v>
      </c>
      <c r="I13" s="3">
        <v>63512328</v>
      </c>
      <c r="K13" s="3">
        <v>303970</v>
      </c>
      <c r="M13" s="3">
        <v>1515867689</v>
      </c>
      <c r="O13" s="3">
        <v>1452355361</v>
      </c>
      <c r="Q13" s="3">
        <v>63512328</v>
      </c>
    </row>
    <row r="14" spans="1:17">
      <c r="A14" s="1" t="s">
        <v>33</v>
      </c>
      <c r="C14" s="3">
        <v>3742</v>
      </c>
      <c r="E14" s="3">
        <v>78349419</v>
      </c>
      <c r="G14" s="3">
        <v>74803873</v>
      </c>
      <c r="I14" s="3">
        <v>3545546</v>
      </c>
      <c r="K14" s="3">
        <v>3742</v>
      </c>
      <c r="M14" s="3">
        <v>78349419</v>
      </c>
      <c r="O14" s="3">
        <v>74803873</v>
      </c>
      <c r="Q14" s="3">
        <v>3545546</v>
      </c>
    </row>
    <row r="15" spans="1:17">
      <c r="A15" s="1" t="s">
        <v>29</v>
      </c>
      <c r="C15" s="3">
        <v>3772</v>
      </c>
      <c r="E15" s="3">
        <v>93978210</v>
      </c>
      <c r="G15" s="3">
        <v>89044433</v>
      </c>
      <c r="I15" s="3">
        <v>4933777</v>
      </c>
      <c r="K15" s="3">
        <v>3772</v>
      </c>
      <c r="M15" s="3">
        <v>93978210</v>
      </c>
      <c r="O15" s="3">
        <v>89044433</v>
      </c>
      <c r="Q15" s="3">
        <v>4933777</v>
      </c>
    </row>
    <row r="16" spans="1:17">
      <c r="A16" s="1" t="s">
        <v>30</v>
      </c>
      <c r="C16" s="3">
        <v>15219</v>
      </c>
      <c r="E16" s="3">
        <v>246088068</v>
      </c>
      <c r="G16" s="3">
        <v>200599761</v>
      </c>
      <c r="I16" s="3">
        <v>45488307</v>
      </c>
      <c r="K16" s="3">
        <v>15219</v>
      </c>
      <c r="M16" s="3">
        <v>246088068</v>
      </c>
      <c r="O16" s="3">
        <v>200599761</v>
      </c>
      <c r="Q16" s="3">
        <v>45488307</v>
      </c>
    </row>
    <row r="17" spans="1:17">
      <c r="A17" s="1" t="s">
        <v>31</v>
      </c>
      <c r="C17" s="3">
        <v>159000</v>
      </c>
      <c r="E17" s="3">
        <v>845820057</v>
      </c>
      <c r="G17" s="3">
        <v>699581746</v>
      </c>
      <c r="I17" s="3">
        <v>146238311</v>
      </c>
      <c r="K17" s="3">
        <v>159000</v>
      </c>
      <c r="M17" s="3">
        <v>845820057</v>
      </c>
      <c r="O17" s="3">
        <v>699581746</v>
      </c>
      <c r="Q17" s="3">
        <v>146238311</v>
      </c>
    </row>
    <row r="18" spans="1:17">
      <c r="A18" s="1" t="s">
        <v>32</v>
      </c>
      <c r="C18" s="3">
        <v>100000</v>
      </c>
      <c r="E18" s="3">
        <v>443433950</v>
      </c>
      <c r="G18" s="3">
        <v>376539067</v>
      </c>
      <c r="I18" s="3">
        <v>66894883</v>
      </c>
      <c r="K18" s="3">
        <v>100000</v>
      </c>
      <c r="M18" s="3">
        <v>443433950</v>
      </c>
      <c r="O18" s="3">
        <v>376539067</v>
      </c>
      <c r="Q18" s="3">
        <v>66894883</v>
      </c>
    </row>
    <row r="19" spans="1:17">
      <c r="A19" s="1" t="s">
        <v>20</v>
      </c>
      <c r="C19" s="3">
        <v>1997564</v>
      </c>
      <c r="E19" s="3">
        <v>11411588235</v>
      </c>
      <c r="G19" s="3">
        <v>11593572307</v>
      </c>
      <c r="I19" s="3">
        <v>-181984072</v>
      </c>
      <c r="K19" s="3">
        <v>1997564</v>
      </c>
      <c r="M19" s="3">
        <v>11411588235</v>
      </c>
      <c r="O19" s="3">
        <v>11593572307</v>
      </c>
      <c r="Q19" s="3">
        <v>-181984072</v>
      </c>
    </row>
    <row r="20" spans="1:17">
      <c r="A20" s="1" t="s">
        <v>21</v>
      </c>
      <c r="C20" s="3">
        <v>1759000</v>
      </c>
      <c r="E20" s="3">
        <v>7803486880</v>
      </c>
      <c r="G20" s="3">
        <v>9008846907</v>
      </c>
      <c r="I20" s="3">
        <v>-1205360027</v>
      </c>
      <c r="K20" s="3">
        <v>1759000</v>
      </c>
      <c r="M20" s="3">
        <v>7803486880</v>
      </c>
      <c r="O20" s="3">
        <v>9008846907</v>
      </c>
      <c r="Q20" s="3">
        <v>-1205360027</v>
      </c>
    </row>
    <row r="21" spans="1:17">
      <c r="A21" s="1" t="s">
        <v>28</v>
      </c>
      <c r="C21" s="3">
        <v>1142723</v>
      </c>
      <c r="E21" s="3">
        <v>8022912485</v>
      </c>
      <c r="G21" s="3">
        <v>7712859168</v>
      </c>
      <c r="I21" s="3">
        <v>310053317</v>
      </c>
      <c r="K21" s="3">
        <v>1142723</v>
      </c>
      <c r="M21" s="3">
        <v>8022912485</v>
      </c>
      <c r="O21" s="3">
        <v>7712859168</v>
      </c>
      <c r="Q21" s="3">
        <v>310053317</v>
      </c>
    </row>
    <row r="22" spans="1:17">
      <c r="A22" s="1" t="s">
        <v>25</v>
      </c>
      <c r="C22" s="3">
        <v>4483253</v>
      </c>
      <c r="E22" s="3">
        <v>20519559811</v>
      </c>
      <c r="G22" s="3">
        <v>18987918068</v>
      </c>
      <c r="I22" s="3">
        <v>1531641743</v>
      </c>
      <c r="K22" s="3">
        <v>4483253</v>
      </c>
      <c r="M22" s="3">
        <v>20519559811</v>
      </c>
      <c r="O22" s="3">
        <v>18987918068</v>
      </c>
      <c r="Q22" s="3">
        <v>1531641743</v>
      </c>
    </row>
    <row r="23" spans="1:17">
      <c r="A23" s="1" t="s">
        <v>15</v>
      </c>
      <c r="C23" s="3">
        <v>12400000</v>
      </c>
      <c r="E23" s="3">
        <v>8030531400</v>
      </c>
      <c r="G23" s="3">
        <v>7821786700</v>
      </c>
      <c r="I23" s="3">
        <v>208744700</v>
      </c>
      <c r="K23" s="3">
        <v>12400000</v>
      </c>
      <c r="M23" s="3">
        <v>8030531400</v>
      </c>
      <c r="O23" s="3">
        <v>7821786700</v>
      </c>
      <c r="Q23" s="3">
        <v>208744700</v>
      </c>
    </row>
    <row r="24" spans="1:17">
      <c r="A24" s="1" t="s">
        <v>17</v>
      </c>
      <c r="C24" s="3">
        <v>195000</v>
      </c>
      <c r="E24" s="3">
        <v>5795279685</v>
      </c>
      <c r="G24" s="3">
        <v>5481108018</v>
      </c>
      <c r="I24" s="3">
        <v>314171667</v>
      </c>
      <c r="K24" s="3">
        <v>195000</v>
      </c>
      <c r="M24" s="3">
        <v>5795279685</v>
      </c>
      <c r="O24" s="3">
        <v>5481108018</v>
      </c>
      <c r="Q24" s="3">
        <v>314171667</v>
      </c>
    </row>
    <row r="25" spans="1:17">
      <c r="A25" s="1" t="s">
        <v>26</v>
      </c>
      <c r="C25" s="3">
        <v>780572</v>
      </c>
      <c r="E25" s="3">
        <v>5770157022</v>
      </c>
      <c r="G25" s="3">
        <v>6335964783</v>
      </c>
      <c r="I25" s="3">
        <v>-565807761</v>
      </c>
      <c r="K25" s="3">
        <v>780572</v>
      </c>
      <c r="M25" s="3">
        <v>5770157022</v>
      </c>
      <c r="O25" s="3">
        <v>6335964783</v>
      </c>
      <c r="Q25" s="3">
        <v>-565807761</v>
      </c>
    </row>
    <row r="26" spans="1:17">
      <c r="A26" s="1" t="s">
        <v>115</v>
      </c>
      <c r="C26" s="3">
        <v>749</v>
      </c>
      <c r="E26" s="3">
        <v>785343928</v>
      </c>
      <c r="G26" s="3">
        <v>743945276</v>
      </c>
      <c r="I26" s="3">
        <v>41398652</v>
      </c>
      <c r="K26" s="3">
        <v>749</v>
      </c>
      <c r="M26" s="3">
        <v>785343928</v>
      </c>
      <c r="O26" s="3">
        <v>743945276</v>
      </c>
      <c r="Q26" s="3">
        <v>41398652</v>
      </c>
    </row>
    <row r="27" spans="1:17">
      <c r="A27" s="1" t="s">
        <v>83</v>
      </c>
      <c r="C27" s="3">
        <v>50000</v>
      </c>
      <c r="E27" s="3">
        <v>44697820568</v>
      </c>
      <c r="G27" s="3">
        <v>44697570750</v>
      </c>
      <c r="I27" s="3">
        <v>249818</v>
      </c>
      <c r="K27" s="3">
        <v>50000</v>
      </c>
      <c r="M27" s="3">
        <v>44697820568</v>
      </c>
      <c r="O27" s="3">
        <v>44697570750</v>
      </c>
      <c r="Q27" s="3">
        <v>249818</v>
      </c>
    </row>
    <row r="28" spans="1:17">
      <c r="A28" s="1" t="s">
        <v>69</v>
      </c>
      <c r="C28" s="3">
        <v>25000</v>
      </c>
      <c r="E28" s="3">
        <v>23216305966</v>
      </c>
      <c r="G28" s="3">
        <v>23091729375</v>
      </c>
      <c r="I28" s="3">
        <v>124576591</v>
      </c>
      <c r="K28" s="3">
        <v>25000</v>
      </c>
      <c r="M28" s="3">
        <v>23216305966</v>
      </c>
      <c r="O28" s="3">
        <v>23091729375</v>
      </c>
      <c r="Q28" s="3">
        <v>124576591</v>
      </c>
    </row>
    <row r="29" spans="1:17">
      <c r="A29" s="1" t="s">
        <v>51</v>
      </c>
      <c r="C29" s="3">
        <v>103562</v>
      </c>
      <c r="E29" s="3">
        <v>84755578499</v>
      </c>
      <c r="G29" s="3">
        <v>92644912923</v>
      </c>
      <c r="I29" s="3">
        <v>-7889334424</v>
      </c>
      <c r="K29" s="3">
        <v>103562</v>
      </c>
      <c r="M29" s="3">
        <v>84755578499</v>
      </c>
      <c r="O29" s="3">
        <v>92644912923</v>
      </c>
      <c r="Q29" s="3">
        <v>-7889334424</v>
      </c>
    </row>
    <row r="30" spans="1:17">
      <c r="A30" s="1" t="s">
        <v>66</v>
      </c>
      <c r="C30" s="3">
        <v>25000</v>
      </c>
      <c r="E30" s="3">
        <v>22080180255</v>
      </c>
      <c r="G30" s="3">
        <v>24270208142</v>
      </c>
      <c r="I30" s="3">
        <v>-2190027887</v>
      </c>
      <c r="K30" s="3">
        <v>25000</v>
      </c>
      <c r="M30" s="3">
        <v>22080180255</v>
      </c>
      <c r="O30" s="3">
        <v>24270208142</v>
      </c>
      <c r="Q30" s="3">
        <v>-2190027887</v>
      </c>
    </row>
    <row r="31" spans="1:17">
      <c r="A31" s="1" t="s">
        <v>72</v>
      </c>
      <c r="C31" s="3">
        <v>25000</v>
      </c>
      <c r="E31" s="3">
        <v>20086151974</v>
      </c>
      <c r="G31" s="3">
        <v>19641779973</v>
      </c>
      <c r="I31" s="3">
        <v>444372001</v>
      </c>
      <c r="K31" s="3">
        <v>25000</v>
      </c>
      <c r="M31" s="3">
        <v>20086151974</v>
      </c>
      <c r="O31" s="3">
        <v>19641779973</v>
      </c>
      <c r="Q31" s="3">
        <v>444372001</v>
      </c>
    </row>
    <row r="32" spans="1:17">
      <c r="A32" s="1" t="s">
        <v>75</v>
      </c>
      <c r="C32" s="3">
        <v>25000</v>
      </c>
      <c r="E32" s="3">
        <v>19858667020</v>
      </c>
      <c r="G32" s="3">
        <v>19764368785</v>
      </c>
      <c r="I32" s="3">
        <v>94298235</v>
      </c>
      <c r="K32" s="3">
        <v>25000</v>
      </c>
      <c r="M32" s="3">
        <v>19858667020</v>
      </c>
      <c r="O32" s="3">
        <v>19764368785</v>
      </c>
      <c r="Q32" s="3">
        <v>94298235</v>
      </c>
    </row>
    <row r="33" spans="1:17">
      <c r="A33" s="1" t="s">
        <v>86</v>
      </c>
      <c r="C33" s="3">
        <v>500000</v>
      </c>
      <c r="E33" s="3">
        <v>447966488662</v>
      </c>
      <c r="G33" s="3">
        <v>458537319249</v>
      </c>
      <c r="I33" s="3">
        <v>-10570830587</v>
      </c>
      <c r="K33" s="3">
        <v>500000</v>
      </c>
      <c r="M33" s="3">
        <v>447966488662</v>
      </c>
      <c r="O33" s="3">
        <v>458537319249</v>
      </c>
      <c r="Q33" s="3">
        <v>-10570830587</v>
      </c>
    </row>
    <row r="34" spans="1:17">
      <c r="A34" s="1" t="s">
        <v>116</v>
      </c>
      <c r="C34" s="3">
        <v>118000</v>
      </c>
      <c r="E34" s="3">
        <v>97883732806</v>
      </c>
      <c r="G34" s="3">
        <v>86881253391</v>
      </c>
      <c r="I34" s="3">
        <v>11002479415</v>
      </c>
      <c r="K34" s="3">
        <v>118000</v>
      </c>
      <c r="M34" s="3">
        <v>97883732806</v>
      </c>
      <c r="O34" s="3">
        <v>86881253391</v>
      </c>
      <c r="Q34" s="3">
        <v>11002479415</v>
      </c>
    </row>
    <row r="35" spans="1:17" ht="22.5" thickBot="1">
      <c r="E35" s="4">
        <f>SUM(E8:E34)</f>
        <v>859465688674</v>
      </c>
      <c r="G35" s="4">
        <f>SUM(G8:G34)</f>
        <v>863884385540</v>
      </c>
      <c r="I35" s="4">
        <f>SUM(I8:I34)</f>
        <v>-4418696866</v>
      </c>
      <c r="M35" s="4">
        <f>SUM(M8:M34)</f>
        <v>859465688674</v>
      </c>
      <c r="O35" s="4">
        <f>SUM(O8:O34)</f>
        <v>863884385540</v>
      </c>
      <c r="Q35" s="4">
        <f>SUM(Q8:Q34)</f>
        <v>-4418696866</v>
      </c>
    </row>
    <row r="36" spans="1:17" ht="22.5" thickTop="1"/>
    <row r="37" spans="1:17">
      <c r="I37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"/>
  <sheetViews>
    <sheetView rightToLeft="1" workbookViewId="0">
      <selection activeCell="I18" sqref="I18"/>
    </sheetView>
  </sheetViews>
  <sheetFormatPr defaultRowHeight="21.75"/>
  <cols>
    <col min="1" max="1" width="28.71093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103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1" t="s">
        <v>3</v>
      </c>
      <c r="C6" s="12" t="s">
        <v>105</v>
      </c>
      <c r="D6" s="12" t="s">
        <v>105</v>
      </c>
      <c r="E6" s="12" t="s">
        <v>105</v>
      </c>
      <c r="F6" s="12" t="s">
        <v>105</v>
      </c>
      <c r="G6" s="12" t="s">
        <v>105</v>
      </c>
      <c r="H6" s="12" t="s">
        <v>105</v>
      </c>
      <c r="I6" s="12" t="s">
        <v>105</v>
      </c>
      <c r="K6" s="12" t="s">
        <v>106</v>
      </c>
      <c r="L6" s="12" t="s">
        <v>106</v>
      </c>
      <c r="M6" s="12" t="s">
        <v>106</v>
      </c>
      <c r="N6" s="12" t="s">
        <v>106</v>
      </c>
      <c r="O6" s="12" t="s">
        <v>106</v>
      </c>
      <c r="P6" s="12" t="s">
        <v>106</v>
      </c>
      <c r="Q6" s="12" t="s">
        <v>106</v>
      </c>
    </row>
    <row r="7" spans="1:17" ht="22.5">
      <c r="A7" s="12" t="s">
        <v>3</v>
      </c>
      <c r="C7" s="9" t="s">
        <v>7</v>
      </c>
      <c r="E7" s="9" t="s">
        <v>112</v>
      </c>
      <c r="G7" s="9" t="s">
        <v>113</v>
      </c>
      <c r="I7" s="9" t="s">
        <v>117</v>
      </c>
      <c r="K7" s="9" t="s">
        <v>7</v>
      </c>
      <c r="M7" s="9" t="s">
        <v>112</v>
      </c>
      <c r="O7" s="9" t="s">
        <v>113</v>
      </c>
      <c r="Q7" s="9" t="s">
        <v>117</v>
      </c>
    </row>
    <row r="8" spans="1:17">
      <c r="A8" s="1" t="s">
        <v>22</v>
      </c>
      <c r="C8" s="3">
        <v>170</v>
      </c>
      <c r="E8" s="3">
        <v>984767500</v>
      </c>
      <c r="G8" s="3">
        <v>900330817</v>
      </c>
      <c r="I8" s="3">
        <v>84436683</v>
      </c>
      <c r="K8" s="3">
        <v>170</v>
      </c>
      <c r="M8" s="3">
        <v>984767500</v>
      </c>
      <c r="O8" s="3">
        <v>900330817</v>
      </c>
      <c r="Q8" s="3">
        <v>84436683</v>
      </c>
    </row>
    <row r="9" spans="1:17">
      <c r="A9" s="1" t="s">
        <v>23</v>
      </c>
      <c r="C9" s="3">
        <v>600</v>
      </c>
      <c r="E9" s="3">
        <v>3725870167</v>
      </c>
      <c r="G9" s="3">
        <v>3183056002</v>
      </c>
      <c r="I9" s="3">
        <v>542814165</v>
      </c>
      <c r="K9" s="3">
        <v>600</v>
      </c>
      <c r="M9" s="3">
        <v>3725870167</v>
      </c>
      <c r="O9" s="3">
        <v>3183056002</v>
      </c>
      <c r="Q9" s="3">
        <v>542814165</v>
      </c>
    </row>
    <row r="10" spans="1:17">
      <c r="A10" s="1" t="s">
        <v>24</v>
      </c>
      <c r="C10" s="3">
        <v>250</v>
      </c>
      <c r="E10" s="3">
        <v>1461271128</v>
      </c>
      <c r="G10" s="3">
        <v>1324456107</v>
      </c>
      <c r="I10" s="3">
        <v>136815021</v>
      </c>
      <c r="K10" s="3">
        <v>250</v>
      </c>
      <c r="M10" s="3">
        <v>1461271128</v>
      </c>
      <c r="O10" s="3">
        <v>1324456107</v>
      </c>
      <c r="Q10" s="3">
        <v>136815021</v>
      </c>
    </row>
    <row r="11" spans="1:17">
      <c r="A11" s="1" t="s">
        <v>51</v>
      </c>
      <c r="C11" s="3">
        <v>10000</v>
      </c>
      <c r="E11" s="3">
        <v>8913762834</v>
      </c>
      <c r="G11" s="3">
        <v>8066537517</v>
      </c>
      <c r="I11" s="3">
        <v>847225317</v>
      </c>
      <c r="K11" s="3">
        <v>10000</v>
      </c>
      <c r="M11" s="3">
        <v>8913762834</v>
      </c>
      <c r="O11" s="3">
        <v>8066537517</v>
      </c>
      <c r="Q11" s="3">
        <v>847225317</v>
      </c>
    </row>
    <row r="12" spans="1:17">
      <c r="A12" s="1" t="s">
        <v>118</v>
      </c>
      <c r="C12" s="3">
        <v>413000</v>
      </c>
      <c r="E12" s="3">
        <v>410342761660</v>
      </c>
      <c r="G12" s="3">
        <v>398756247971</v>
      </c>
      <c r="I12" s="3">
        <v>11586513689</v>
      </c>
      <c r="K12" s="3">
        <v>413000</v>
      </c>
      <c r="M12" s="3">
        <v>410342761660</v>
      </c>
      <c r="O12" s="3">
        <v>398756247971</v>
      </c>
      <c r="Q12" s="3">
        <v>11586513689</v>
      </c>
    </row>
    <row r="13" spans="1:17" ht="22.5" thickBot="1">
      <c r="E13" s="4">
        <f>SUM(E8:E12)</f>
        <v>425428433289</v>
      </c>
      <c r="G13" s="4">
        <f>SUM(G8:G12)</f>
        <v>412230628414</v>
      </c>
      <c r="I13" s="4">
        <f>SUM(I8:I12)</f>
        <v>13197804875</v>
      </c>
      <c r="M13" s="4">
        <f>SUM(M8:M12)</f>
        <v>425428433289</v>
      </c>
      <c r="O13" s="4">
        <f>SUM(O8:O12)</f>
        <v>412230628414</v>
      </c>
      <c r="Q13" s="4">
        <f>SUM(Q8:Q12)</f>
        <v>13197804875</v>
      </c>
    </row>
    <row r="14" spans="1:17" ht="22.5" thickTop="1"/>
    <row r="16" spans="1:17">
      <c r="I16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2020-03-25T16:59:00Z</dcterms:created>
  <dcterms:modified xsi:type="dcterms:W3CDTF">2020-03-29T15:08:23Z</dcterms:modified>
</cp:coreProperties>
</file>