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فروردین 99\تارنما\"/>
    </mc:Choice>
  </mc:AlternateContent>
  <bookViews>
    <workbookView xWindow="0" yWindow="0" windowWidth="28800" windowHeight="12135"/>
  </bookViews>
  <sheets>
    <sheet name="تاییدیه" sheetId="16" r:id="rId1"/>
    <sheet name="سهام" sheetId="1" r:id="rId2"/>
    <sheet name="اوراق مشارکت" sheetId="3" r:id="rId3"/>
    <sheet name=" تعدیل قیمت " sheetId="4" r:id="rId4"/>
    <sheet name="سپرده " sheetId="6" r:id="rId5"/>
    <sheet name="جمع درآمدها" sheetId="15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سایر درآمدها " sheetId="14" r:id="rId13"/>
  </sheets>
  <calcPr calcId="152511"/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Q20" i="12"/>
  <c r="O20" i="12"/>
  <c r="M20" i="12"/>
  <c r="K20" i="12"/>
  <c r="I20" i="12"/>
  <c r="G20" i="12"/>
  <c r="E20" i="12"/>
  <c r="C20" i="12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8" i="11"/>
  <c r="K29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8" i="11"/>
  <c r="Q29" i="11"/>
  <c r="S29" i="11"/>
  <c r="O29" i="11"/>
  <c r="M29" i="11"/>
  <c r="I29" i="11"/>
  <c r="G29" i="11"/>
  <c r="E29" i="11"/>
  <c r="C29" i="11"/>
  <c r="Q13" i="10"/>
  <c r="O13" i="10"/>
  <c r="M13" i="10"/>
  <c r="I13" i="10"/>
  <c r="G13" i="10"/>
  <c r="E13" i="10"/>
  <c r="Q38" i="9"/>
  <c r="O38" i="9"/>
  <c r="M38" i="9"/>
  <c r="I38" i="9"/>
  <c r="G38" i="9"/>
  <c r="E38" i="9"/>
  <c r="S13" i="7"/>
  <c r="Q13" i="7"/>
  <c r="O13" i="7"/>
  <c r="M13" i="7"/>
  <c r="K13" i="7"/>
  <c r="I13" i="7"/>
  <c r="S10" i="6" l="1"/>
  <c r="Q10" i="6"/>
  <c r="O10" i="6"/>
  <c r="M10" i="6"/>
  <c r="K10" i="6"/>
  <c r="K14" i="4"/>
  <c r="AK20" i="3"/>
  <c r="AI20" i="3"/>
  <c r="AG20" i="3"/>
  <c r="AA20" i="3"/>
  <c r="W20" i="3"/>
  <c r="S20" i="3"/>
  <c r="Q20" i="3"/>
  <c r="Y29" i="1"/>
  <c r="W29" i="1" l="1"/>
  <c r="U29" i="1"/>
  <c r="O29" i="1"/>
  <c r="K29" i="1"/>
  <c r="G29" i="1"/>
  <c r="E29" i="1"/>
</calcChain>
</file>

<file path=xl/sharedStrings.xml><?xml version="1.0" encoding="utf-8"?>
<sst xmlns="http://schemas.openxmlformats.org/spreadsheetml/2006/main" count="579" uniqueCount="149">
  <si>
    <t>صندوق سرمایه‌گذاری ثابت نامی مفید</t>
  </si>
  <si>
    <t>صورت وضعیت پورتفوی</t>
  </si>
  <si>
    <t>برای ماه منتهی به 1399/01/31</t>
  </si>
  <si>
    <t>نام شرکت</t>
  </si>
  <si>
    <t>1398/12/29</t>
  </si>
  <si>
    <t>تغییرات طی دوره</t>
  </si>
  <si>
    <t>1399/01/31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</si>
  <si>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</si>
  <si>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</si>
  <si>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</si>
  <si>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</si>
  <si>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</si>
  <si>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</si>
  <si>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</si>
  <si>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</si>
  <si>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</si>
  <si>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پتروشيمي تندگويان</t>
  </si>
  <si>
    <t>پتروشیمی پارس</t>
  </si>
  <si>
    <t>پتروشیمی پردیس</t>
  </si>
  <si>
    <t>تامين سرمايه بانك ملت</t>
  </si>
  <si>
    <t>تامین سرمایه نوین</t>
  </si>
  <si>
    <t>سرمايه گذاري كشاورزي كوثر</t>
  </si>
  <si>
    <t>سرمایه گذاری دارویی تامین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</si>
  <si>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</si>
  <si>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</si>
  <si>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</si>
  <si>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سامان</t>
  </si>
  <si>
    <t>سکه تمام بهارتحویل1روزه صادرات</t>
  </si>
  <si>
    <t>صنعتی دوده فام</t>
  </si>
  <si>
    <t>فولاد مبارکه اصفهان</t>
  </si>
  <si>
    <t>گسترش نفت و گاز پارسیان</t>
  </si>
  <si>
    <t>مدیریت صنعت شوینده ت.ص.بهشهر</t>
  </si>
  <si>
    <t>ملی‌ صنایع‌ مس‌ ایران‌</t>
  </si>
  <si>
    <t>سرمايه گذاري تامين اجتماعي</t>
  </si>
  <si>
    <t>سرمايه گذاري صبا تامين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</si>
  <si>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</si>
  <si>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</si>
  <si>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</si>
  <si>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</si>
  <si>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</si>
  <si>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</si>
  <si>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</si>
  <si>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</si>
  <si>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</si>
  <si>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دولت مرحله يك1394-981226</t>
  </si>
  <si>
    <t>بله</t>
  </si>
  <si>
    <t>1394/12/26</t>
  </si>
  <si>
    <t>1398/12/26</t>
  </si>
  <si>
    <t>اجاره دولتي آپرورش-سپهر991118</t>
  </si>
  <si>
    <t>1395/11/18</t>
  </si>
  <si>
    <t>1399/11/18</t>
  </si>
  <si>
    <t>اجاره دولتي آپرورش-ملت991118</t>
  </si>
  <si>
    <t>اسنادخزانه-م15بودجه97-990224</t>
  </si>
  <si>
    <t>1398/03/28</t>
  </si>
  <si>
    <t>1399/02/24</t>
  </si>
  <si>
    <t>اسنادخزانه-م16بودجه97-000407</t>
  </si>
  <si>
    <t>1397/12/25</t>
  </si>
  <si>
    <t>1400/04/07</t>
  </si>
  <si>
    <t>اسنادخزانه-م20بودجه97-000324</t>
  </si>
  <si>
    <t>1398/03/21</t>
  </si>
  <si>
    <t>1400/03/24</t>
  </si>
  <si>
    <t>اسنادخزانه-م23بودجه96-990528</t>
  </si>
  <si>
    <t>1397/04/17</t>
  </si>
  <si>
    <t>1399/05/28</t>
  </si>
  <si>
    <t>اسنادخزانه-م3بودجه97-990721</t>
  </si>
  <si>
    <t>1397/07/25</t>
  </si>
  <si>
    <t>1399/07/21</t>
  </si>
  <si>
    <t>مرابحه پديده شيمي قرن990701</t>
  </si>
  <si>
    <t>1397/07/01</t>
  </si>
  <si>
    <t>1399/07/01</t>
  </si>
  <si>
    <t>منفعت دولت5-ش.خاص كاردان0108</t>
  </si>
  <si>
    <t>1398/08/18</t>
  </si>
  <si>
    <t>1401/08/18</t>
  </si>
  <si>
    <t>سلف نفت خام سبك داخلي 993</t>
  </si>
  <si>
    <t>1398/06/12</t>
  </si>
  <si>
    <t>1399/07/12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</si>
  <si>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</si>
  <si>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</si>
  <si>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</si>
  <si>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</si>
  <si>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</si>
  <si>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اجاره دولتی آپرورش-ملت991118</t>
  </si>
  <si>
    <t>-10.00%</t>
  </si>
  <si>
    <t/>
  </si>
  <si>
    <t>-9.87%</t>
  </si>
  <si>
    <t>مرابحه پدیده شیمی قرن990701</t>
  </si>
  <si>
    <t>-8.00%</t>
  </si>
  <si>
    <t>-9.26%</t>
  </si>
  <si>
    <t>سلف نفت خام سبک داخلی 993</t>
  </si>
  <si>
    <t>-7.71%</t>
  </si>
  <si>
    <t>منفعت دولت5-ش.خاص کاردان0108</t>
  </si>
  <si>
    <t>-5.96%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</si>
  <si>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</si>
  <si>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</si>
  <si>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</si>
  <si>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</si>
  <si>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</si>
  <si>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</si>
  <si>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</si>
  <si>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</si>
  <si>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</si>
  <si>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</si>
  <si>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</si>
  <si>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</si>
  <si>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</si>
  <si>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</si>
  <si>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</si>
  <si>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</si>
  <si>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</si>
  <si>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</si>
  <si>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</si>
  <si>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</si>
  <si>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</si>
  <si>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</si>
  <si>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</si>
  <si>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</si>
  <si>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</si>
  <si>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</si>
  <si>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</si>
  <si>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</si>
  <si>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</si>
  <si>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</si>
  <si>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</si>
  <si>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1399/01/30</t>
  </si>
  <si>
    <t>بهای فروش</t>
  </si>
  <si>
    <t>ارزش دفتری</t>
  </si>
  <si>
    <t>سود و زیان ناشی از تغییر قیمت</t>
  </si>
  <si>
    <t>اجاره دولتی آپرورش-سپهر991118</t>
  </si>
  <si>
    <t>اجاره دولت مرحله یک1394-981226</t>
  </si>
  <si>
    <t>سود و زیان ناشی از فروش</t>
  </si>
  <si>
    <t>سکه تمام بهارتحویلی 1روزه رفاه</t>
  </si>
  <si>
    <t>سلف نفت خام سبک داخلی 983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</si>
  <si>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</si>
  <si>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</si>
  <si>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</si>
  <si>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</si>
  <si>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</si>
  <si>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</si>
  <si>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</si>
  <si>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</si>
  <si>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</si>
  <si>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</si>
  <si>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</si>
  <si>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</si>
  <si>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1399/01/01</t>
  </si>
  <si>
    <t>جلوگیری از نوسانات ناگهانی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</si>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</sst>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555626</xdr:colOff>
      <xdr:row>46</xdr:row>
      <xdr:rowOff>158750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059874" y="0"/>
          <a:ext cx="6588125" cy="8921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90" zoomScaleNormal="100" zoomScaleSheetLayoutView="90"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"/>
  <sheetViews>
    <sheetView rightToLeft="1" workbookViewId="0">
      <selection activeCell="A9" sqref="A9"/>
    </sheetView>
  </sheetViews>
  <sheetFormatPr defaultRowHeight="21.75"/>
  <cols>
    <col min="1" max="1" width="34.2851562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2.5">
      <c r="A3" s="15" t="s">
        <v>108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2.5">
      <c r="A6" s="12" t="s">
        <v>3</v>
      </c>
      <c r="C6" s="13" t="s">
        <v>110</v>
      </c>
      <c r="D6" s="13" t="s">
        <v>110</v>
      </c>
      <c r="E6" s="13" t="s">
        <v>110</v>
      </c>
      <c r="F6" s="13" t="s">
        <v>110</v>
      </c>
      <c r="G6" s="13" t="s">
        <v>110</v>
      </c>
      <c r="H6" s="13" t="s">
        <v>110</v>
      </c>
      <c r="I6" s="13" t="s">
        <v>110</v>
      </c>
      <c r="K6" s="13" t="s">
        <v>111</v>
      </c>
      <c r="L6" s="13" t="s">
        <v>111</v>
      </c>
      <c r="M6" s="13" t="s">
        <v>111</v>
      </c>
      <c r="N6" s="13" t="s">
        <v>111</v>
      </c>
      <c r="O6" s="13" t="s">
        <v>111</v>
      </c>
      <c r="P6" s="13" t="s">
        <v>111</v>
      </c>
      <c r="Q6" s="13" t="s">
        <v>111</v>
      </c>
    </row>
    <row r="7" spans="1:17" ht="22.5">
      <c r="A7" s="13" t="s">
        <v>3</v>
      </c>
      <c r="C7" s="16" t="s">
        <v>7</v>
      </c>
      <c r="E7" s="16" t="s">
        <v>124</v>
      </c>
      <c r="G7" s="16" t="s">
        <v>125</v>
      </c>
      <c r="I7" s="16" t="s">
        <v>129</v>
      </c>
      <c r="K7" s="16" t="s">
        <v>7</v>
      </c>
      <c r="M7" s="16" t="s">
        <v>124</v>
      </c>
      <c r="O7" s="16" t="s">
        <v>125</v>
      </c>
      <c r="Q7" s="16" t="s">
        <v>129</v>
      </c>
    </row>
    <row r="8" spans="1:17" ht="22.5">
      <c r="A8" s="2" t="s">
        <v>26</v>
      </c>
      <c r="C8" s="3">
        <v>0</v>
      </c>
      <c r="E8" s="3">
        <v>0</v>
      </c>
      <c r="G8" s="3">
        <v>0</v>
      </c>
      <c r="I8" s="3">
        <v>0</v>
      </c>
      <c r="K8" s="3">
        <v>170</v>
      </c>
      <c r="M8" s="3">
        <v>984767500</v>
      </c>
      <c r="O8" s="3">
        <v>900330817</v>
      </c>
      <c r="Q8" s="3">
        <v>84436683</v>
      </c>
    </row>
    <row r="9" spans="1:17" ht="22.5">
      <c r="A9" s="2" t="s">
        <v>27</v>
      </c>
      <c r="C9" s="3">
        <v>0</v>
      </c>
      <c r="E9" s="3">
        <v>0</v>
      </c>
      <c r="G9" s="3">
        <v>0</v>
      </c>
      <c r="I9" s="3">
        <v>0</v>
      </c>
      <c r="K9" s="3">
        <v>600</v>
      </c>
      <c r="M9" s="3">
        <v>3725870167</v>
      </c>
      <c r="O9" s="3">
        <v>3183056002</v>
      </c>
      <c r="Q9" s="3">
        <v>542814165</v>
      </c>
    </row>
    <row r="10" spans="1:17" ht="22.5">
      <c r="A10" s="2" t="s">
        <v>130</v>
      </c>
      <c r="C10" s="3">
        <v>0</v>
      </c>
      <c r="E10" s="3">
        <v>0</v>
      </c>
      <c r="G10" s="3">
        <v>0</v>
      </c>
      <c r="I10" s="3">
        <v>0</v>
      </c>
      <c r="K10" s="3">
        <v>250</v>
      </c>
      <c r="M10" s="3">
        <v>1461271128</v>
      </c>
      <c r="O10" s="3">
        <v>1324456107</v>
      </c>
      <c r="Q10" s="3">
        <v>136815021</v>
      </c>
    </row>
    <row r="11" spans="1:17" ht="22.5">
      <c r="A11" s="2" t="s">
        <v>64</v>
      </c>
      <c r="C11" s="3">
        <v>25000</v>
      </c>
      <c r="E11" s="3">
        <v>23022571527</v>
      </c>
      <c r="G11" s="3">
        <v>22628771123</v>
      </c>
      <c r="I11" s="3">
        <v>393800404</v>
      </c>
      <c r="K11" s="3">
        <v>35000</v>
      </c>
      <c r="M11" s="3">
        <v>31936334361</v>
      </c>
      <c r="O11" s="3">
        <v>30695308640</v>
      </c>
      <c r="Q11" s="3">
        <v>1241025721</v>
      </c>
    </row>
    <row r="12" spans="1:17" ht="22.5">
      <c r="A12" s="2" t="s">
        <v>131</v>
      </c>
      <c r="C12" s="3">
        <v>0</v>
      </c>
      <c r="E12" s="3">
        <v>0</v>
      </c>
      <c r="G12" s="3">
        <v>0</v>
      </c>
      <c r="I12" s="3">
        <v>0</v>
      </c>
      <c r="K12" s="3">
        <v>413000</v>
      </c>
      <c r="M12" s="3">
        <v>410342761660</v>
      </c>
      <c r="O12" s="3">
        <v>398756247971</v>
      </c>
      <c r="Q12" s="3">
        <v>11586513689</v>
      </c>
    </row>
    <row r="13" spans="1:17" ht="22.5" thickBot="1">
      <c r="E13" s="5">
        <f>SUM(E8:E12)</f>
        <v>23022571527</v>
      </c>
      <c r="G13" s="5">
        <f>SUM(G8:G12)</f>
        <v>22628771123</v>
      </c>
      <c r="I13" s="5">
        <f>SUM(I8:I12)</f>
        <v>393800404</v>
      </c>
      <c r="M13" s="5">
        <f>SUM(M8:M12)</f>
        <v>448451004816</v>
      </c>
      <c r="O13" s="5">
        <f>SUM(O8:O12)</f>
        <v>434859399537</v>
      </c>
      <c r="Q13" s="5">
        <f>SUM(Q8:Q12)</f>
        <v>13591605279</v>
      </c>
    </row>
    <row r="14" spans="1:17" ht="22.5" thickTop="1"/>
    <row r="15" spans="1:17">
      <c r="I15" s="3"/>
    </row>
    <row r="16" spans="1:17">
      <c r="Q16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0"/>
  <sheetViews>
    <sheetView rightToLeft="1" workbookViewId="0">
      <selection activeCell="U29" sqref="U29"/>
    </sheetView>
  </sheetViews>
  <sheetFormatPr defaultRowHeight="21.75"/>
  <cols>
    <col min="1" max="1" width="36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2.5">
      <c r="A3" s="15" t="s">
        <v>108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2.5">
      <c r="A6" s="12" t="s">
        <v>3</v>
      </c>
      <c r="C6" s="13" t="s">
        <v>110</v>
      </c>
      <c r="D6" s="13" t="s">
        <v>110</v>
      </c>
      <c r="E6" s="13" t="s">
        <v>110</v>
      </c>
      <c r="F6" s="13" t="s">
        <v>110</v>
      </c>
      <c r="G6" s="13" t="s">
        <v>110</v>
      </c>
      <c r="H6" s="13" t="s">
        <v>110</v>
      </c>
      <c r="I6" s="13" t="s">
        <v>110</v>
      </c>
      <c r="J6" s="13" t="s">
        <v>110</v>
      </c>
      <c r="K6" s="13" t="s">
        <v>110</v>
      </c>
      <c r="M6" s="13" t="s">
        <v>111</v>
      </c>
      <c r="N6" s="13" t="s">
        <v>111</v>
      </c>
      <c r="O6" s="13" t="s">
        <v>111</v>
      </c>
      <c r="P6" s="13" t="s">
        <v>111</v>
      </c>
      <c r="Q6" s="13" t="s">
        <v>111</v>
      </c>
      <c r="R6" s="13" t="s">
        <v>111</v>
      </c>
      <c r="S6" s="13" t="s">
        <v>111</v>
      </c>
      <c r="T6" s="13" t="s">
        <v>111</v>
      </c>
      <c r="U6" s="13" t="s">
        <v>111</v>
      </c>
    </row>
    <row r="7" spans="1:21" ht="22.5">
      <c r="A7" s="13" t="s">
        <v>3</v>
      </c>
      <c r="C7" s="16" t="s">
        <v>132</v>
      </c>
      <c r="E7" s="16" t="s">
        <v>133</v>
      </c>
      <c r="G7" s="16" t="s">
        <v>134</v>
      </c>
      <c r="I7" s="16" t="s">
        <v>98</v>
      </c>
      <c r="K7" s="16" t="s">
        <v>135</v>
      </c>
      <c r="M7" s="16" t="s">
        <v>132</v>
      </c>
      <c r="O7" s="16" t="s">
        <v>133</v>
      </c>
      <c r="Q7" s="16" t="s">
        <v>134</v>
      </c>
      <c r="S7" s="16" t="s">
        <v>98</v>
      </c>
      <c r="U7" s="16" t="s">
        <v>135</v>
      </c>
    </row>
    <row r="8" spans="1:21" ht="22.5">
      <c r="A8" s="2" t="s">
        <v>26</v>
      </c>
      <c r="C8" s="3">
        <v>0</v>
      </c>
      <c r="E8" s="3">
        <v>0</v>
      </c>
      <c r="G8" s="3">
        <v>0</v>
      </c>
      <c r="I8" s="3">
        <v>0</v>
      </c>
      <c r="K8" s="6">
        <f>I8/$I$29</f>
        <v>0</v>
      </c>
      <c r="M8" s="3">
        <v>0</v>
      </c>
      <c r="O8" s="3">
        <v>595797720</v>
      </c>
      <c r="Q8" s="3">
        <v>84436683</v>
      </c>
      <c r="S8" s="3">
        <v>680234403</v>
      </c>
      <c r="U8" s="6">
        <f>S8/$S$29</f>
        <v>1.6838535257575917E-2</v>
      </c>
    </row>
    <row r="9" spans="1:21" ht="22.5">
      <c r="A9" s="2" t="s">
        <v>27</v>
      </c>
      <c r="C9" s="3">
        <v>0</v>
      </c>
      <c r="E9" s="3">
        <v>-10194590</v>
      </c>
      <c r="G9" s="3">
        <v>0</v>
      </c>
      <c r="I9" s="3">
        <v>-10194590</v>
      </c>
      <c r="K9" s="6">
        <f t="shared" ref="K9:K28" si="0">I9/$I$29</f>
        <v>-2.9036727831325708E-4</v>
      </c>
      <c r="M9" s="3">
        <v>0</v>
      </c>
      <c r="O9" s="3">
        <v>1342050939</v>
      </c>
      <c r="Q9" s="3">
        <v>542814165</v>
      </c>
      <c r="S9" s="3">
        <v>1884865104</v>
      </c>
      <c r="U9" s="6">
        <f t="shared" ref="U9:U28" si="1">S9/$S$29</f>
        <v>4.665798637867262E-2</v>
      </c>
    </row>
    <row r="10" spans="1:21" ht="22.5">
      <c r="A10" s="2" t="s">
        <v>130</v>
      </c>
      <c r="C10" s="3">
        <v>0</v>
      </c>
      <c r="E10" s="3">
        <v>0</v>
      </c>
      <c r="G10" s="3">
        <v>0</v>
      </c>
      <c r="I10" s="3">
        <v>0</v>
      </c>
      <c r="K10" s="6">
        <f t="shared" si="0"/>
        <v>0</v>
      </c>
      <c r="M10" s="3">
        <v>0</v>
      </c>
      <c r="O10" s="3">
        <v>0</v>
      </c>
      <c r="Q10" s="3">
        <v>136815021</v>
      </c>
      <c r="S10" s="3">
        <v>136815021</v>
      </c>
      <c r="U10" s="6">
        <f t="shared" si="1"/>
        <v>3.3867216134825361E-3</v>
      </c>
    </row>
    <row r="11" spans="1:21" ht="22.5">
      <c r="A11" s="2" t="s">
        <v>31</v>
      </c>
      <c r="C11" s="3">
        <v>149164087</v>
      </c>
      <c r="E11" s="3">
        <v>332426925</v>
      </c>
      <c r="G11" s="3">
        <v>0</v>
      </c>
      <c r="I11" s="3">
        <v>481591012</v>
      </c>
      <c r="K11" s="6">
        <f t="shared" si="0"/>
        <v>1.3716909793779555E-2</v>
      </c>
      <c r="M11" s="3">
        <v>149164087</v>
      </c>
      <c r="O11" s="3">
        <v>1968418950</v>
      </c>
      <c r="Q11" s="3">
        <v>0</v>
      </c>
      <c r="S11" s="3">
        <v>2117583037</v>
      </c>
      <c r="U11" s="6">
        <f t="shared" si="1"/>
        <v>5.241869048685735E-2</v>
      </c>
    </row>
    <row r="12" spans="1:21" ht="22.5">
      <c r="A12" s="2" t="s">
        <v>22</v>
      </c>
      <c r="C12" s="3">
        <v>0</v>
      </c>
      <c r="E12" s="3">
        <v>1419742226</v>
      </c>
      <c r="G12" s="3">
        <v>0</v>
      </c>
      <c r="I12" s="3">
        <v>1419742226</v>
      </c>
      <c r="K12" s="6">
        <f t="shared" si="0"/>
        <v>4.0437789658046584E-2</v>
      </c>
      <c r="M12" s="3">
        <v>0</v>
      </c>
      <c r="O12" s="3">
        <v>2344955541</v>
      </c>
      <c r="Q12" s="3">
        <v>0</v>
      </c>
      <c r="S12" s="3">
        <v>2344955541</v>
      </c>
      <c r="U12" s="6">
        <f t="shared" si="1"/>
        <v>5.8047073744631687E-2</v>
      </c>
    </row>
    <row r="13" spans="1:21" ht="22.5">
      <c r="A13" s="2" t="s">
        <v>17</v>
      </c>
      <c r="C13" s="3">
        <v>0</v>
      </c>
      <c r="E13" s="3">
        <v>1556247193</v>
      </c>
      <c r="G13" s="3">
        <v>0</v>
      </c>
      <c r="I13" s="3">
        <v>1556247193</v>
      </c>
      <c r="K13" s="6">
        <f t="shared" si="0"/>
        <v>4.4325790621697989E-2</v>
      </c>
      <c r="M13" s="3">
        <v>0</v>
      </c>
      <c r="O13" s="3">
        <v>829047203</v>
      </c>
      <c r="Q13" s="3">
        <v>0</v>
      </c>
      <c r="S13" s="3">
        <v>829047203</v>
      </c>
      <c r="U13" s="6">
        <f t="shared" si="1"/>
        <v>2.0522250118993467E-2</v>
      </c>
    </row>
    <row r="14" spans="1:21" ht="22.5">
      <c r="A14" s="2" t="s">
        <v>20</v>
      </c>
      <c r="C14" s="3">
        <v>0</v>
      </c>
      <c r="E14" s="3">
        <v>877433342</v>
      </c>
      <c r="G14" s="3">
        <v>0</v>
      </c>
      <c r="I14" s="3">
        <v>877433342</v>
      </c>
      <c r="K14" s="6">
        <f t="shared" si="0"/>
        <v>2.4991483857403317E-2</v>
      </c>
      <c r="M14" s="3">
        <v>0</v>
      </c>
      <c r="O14" s="3">
        <v>940945670</v>
      </c>
      <c r="Q14" s="3">
        <v>0</v>
      </c>
      <c r="S14" s="3">
        <v>940945670</v>
      </c>
      <c r="U14" s="6">
        <f t="shared" si="1"/>
        <v>2.3292186884229661E-2</v>
      </c>
    </row>
    <row r="15" spans="1:21" ht="22.5">
      <c r="A15" s="2" t="s">
        <v>28</v>
      </c>
      <c r="C15" s="3">
        <v>0</v>
      </c>
      <c r="E15" s="3">
        <v>14403339</v>
      </c>
      <c r="G15" s="3">
        <v>0</v>
      </c>
      <c r="I15" s="3">
        <v>14403339</v>
      </c>
      <c r="K15" s="6">
        <f t="shared" si="0"/>
        <v>4.1024291747418875E-4</v>
      </c>
      <c r="M15" s="3">
        <v>0</v>
      </c>
      <c r="O15" s="3">
        <v>17948885</v>
      </c>
      <c r="Q15" s="3">
        <v>0</v>
      </c>
      <c r="S15" s="3">
        <v>17948885</v>
      </c>
      <c r="U15" s="6">
        <f t="shared" si="1"/>
        <v>4.443070382411628E-4</v>
      </c>
    </row>
    <row r="16" spans="1:21" ht="22.5">
      <c r="A16" s="2" t="s">
        <v>25</v>
      </c>
      <c r="C16" s="3">
        <v>0</v>
      </c>
      <c r="E16" s="3">
        <v>34080175</v>
      </c>
      <c r="G16" s="3">
        <v>0</v>
      </c>
      <c r="I16" s="3">
        <v>34080175</v>
      </c>
      <c r="K16" s="6">
        <f t="shared" si="0"/>
        <v>9.7068814529956626E-4</v>
      </c>
      <c r="M16" s="3">
        <v>0</v>
      </c>
      <c r="O16" s="3">
        <v>39013952</v>
      </c>
      <c r="Q16" s="3">
        <v>0</v>
      </c>
      <c r="S16" s="3">
        <v>39013952</v>
      </c>
      <c r="U16" s="6">
        <f t="shared" si="1"/>
        <v>9.6575210455707356E-4</v>
      </c>
    </row>
    <row r="17" spans="1:21" ht="22.5">
      <c r="A17" s="2" t="s">
        <v>21</v>
      </c>
      <c r="C17" s="3">
        <v>0</v>
      </c>
      <c r="E17" s="3">
        <v>132259715</v>
      </c>
      <c r="G17" s="3">
        <v>0</v>
      </c>
      <c r="I17" s="3">
        <v>132259715</v>
      </c>
      <c r="K17" s="6">
        <f t="shared" si="0"/>
        <v>3.7670856282633297E-3</v>
      </c>
      <c r="M17" s="3">
        <v>0</v>
      </c>
      <c r="O17" s="3">
        <v>177748022</v>
      </c>
      <c r="Q17" s="3">
        <v>0</v>
      </c>
      <c r="S17" s="3">
        <v>177748022</v>
      </c>
      <c r="U17" s="6">
        <f t="shared" si="1"/>
        <v>4.3999778932254036E-3</v>
      </c>
    </row>
    <row r="18" spans="1:21" ht="22.5">
      <c r="A18" s="2" t="s">
        <v>16</v>
      </c>
      <c r="C18" s="3">
        <v>0</v>
      </c>
      <c r="E18" s="3">
        <v>566976549</v>
      </c>
      <c r="G18" s="3">
        <v>0</v>
      </c>
      <c r="I18" s="3">
        <v>566976549</v>
      </c>
      <c r="K18" s="6">
        <f t="shared" si="0"/>
        <v>1.6148902251152134E-2</v>
      </c>
      <c r="M18" s="3">
        <v>0</v>
      </c>
      <c r="O18" s="3">
        <v>713214860</v>
      </c>
      <c r="Q18" s="3">
        <v>0</v>
      </c>
      <c r="S18" s="3">
        <v>713214860</v>
      </c>
      <c r="U18" s="6">
        <f t="shared" si="1"/>
        <v>1.7654934112964985E-2</v>
      </c>
    </row>
    <row r="19" spans="1:21" ht="22.5">
      <c r="A19" s="2" t="s">
        <v>19</v>
      </c>
      <c r="C19" s="3">
        <v>0</v>
      </c>
      <c r="E19" s="3">
        <v>279547575</v>
      </c>
      <c r="G19" s="3">
        <v>0</v>
      </c>
      <c r="I19" s="3">
        <v>279547575</v>
      </c>
      <c r="K19" s="6">
        <f t="shared" si="0"/>
        <v>7.96221020284495E-3</v>
      </c>
      <c r="M19" s="3">
        <v>0</v>
      </c>
      <c r="O19" s="3">
        <v>346442458</v>
      </c>
      <c r="Q19" s="3">
        <v>0</v>
      </c>
      <c r="S19" s="3">
        <v>346442458</v>
      </c>
      <c r="U19" s="6">
        <f t="shared" si="1"/>
        <v>8.5758431476366595E-3</v>
      </c>
    </row>
    <row r="20" spans="1:21" ht="22.5">
      <c r="A20" s="2" t="s">
        <v>34</v>
      </c>
      <c r="C20" s="3">
        <v>0</v>
      </c>
      <c r="E20" s="3">
        <v>222904934</v>
      </c>
      <c r="G20" s="3">
        <v>0</v>
      </c>
      <c r="I20" s="3">
        <v>222904934</v>
      </c>
      <c r="K20" s="6">
        <f t="shared" si="0"/>
        <v>6.3488869104276089E-3</v>
      </c>
      <c r="M20" s="3">
        <v>0</v>
      </c>
      <c r="O20" s="3">
        <v>222904934</v>
      </c>
      <c r="Q20" s="3">
        <v>0</v>
      </c>
      <c r="S20" s="3">
        <v>222904934</v>
      </c>
      <c r="U20" s="6">
        <f t="shared" si="1"/>
        <v>5.5177929456276453E-3</v>
      </c>
    </row>
    <row r="21" spans="1:21" ht="22.5">
      <c r="A21" s="2" t="s">
        <v>33</v>
      </c>
      <c r="C21" s="3">
        <v>0</v>
      </c>
      <c r="E21" s="3">
        <v>322766516</v>
      </c>
      <c r="G21" s="3">
        <v>0</v>
      </c>
      <c r="I21" s="3">
        <v>322766516</v>
      </c>
      <c r="K21" s="6">
        <f t="shared" si="0"/>
        <v>9.1931931329825266E-3</v>
      </c>
      <c r="M21" s="3">
        <v>0</v>
      </c>
      <c r="O21" s="3">
        <v>322766516</v>
      </c>
      <c r="Q21" s="3">
        <v>0</v>
      </c>
      <c r="S21" s="3">
        <v>322766516</v>
      </c>
      <c r="U21" s="6">
        <f t="shared" si="1"/>
        <v>7.989768432266342E-3</v>
      </c>
    </row>
    <row r="22" spans="1:21" ht="22.5">
      <c r="A22" s="2" t="s">
        <v>23</v>
      </c>
      <c r="C22" s="3">
        <v>0</v>
      </c>
      <c r="E22" s="3">
        <v>4881920569</v>
      </c>
      <c r="G22" s="3">
        <v>0</v>
      </c>
      <c r="I22" s="3">
        <v>4881920569</v>
      </c>
      <c r="K22" s="6">
        <f t="shared" si="0"/>
        <v>0.13904923970086461</v>
      </c>
      <c r="M22" s="3">
        <v>0</v>
      </c>
      <c r="O22" s="3">
        <v>4699936496</v>
      </c>
      <c r="Q22" s="3">
        <v>0</v>
      </c>
      <c r="S22" s="3">
        <v>4699936496</v>
      </c>
      <c r="U22" s="6">
        <f t="shared" si="1"/>
        <v>0.11634231677674177</v>
      </c>
    </row>
    <row r="23" spans="1:21" ht="22.5">
      <c r="A23" s="2" t="s">
        <v>24</v>
      </c>
      <c r="C23" s="3">
        <v>0</v>
      </c>
      <c r="E23" s="3">
        <v>4755249817</v>
      </c>
      <c r="G23" s="3">
        <v>0</v>
      </c>
      <c r="I23" s="3">
        <v>4755249817</v>
      </c>
      <c r="K23" s="6">
        <f t="shared" si="0"/>
        <v>0.13544134163923255</v>
      </c>
      <c r="M23" s="3">
        <v>0</v>
      </c>
      <c r="O23" s="3">
        <v>3549889790</v>
      </c>
      <c r="Q23" s="3">
        <v>0</v>
      </c>
      <c r="S23" s="3">
        <v>3549889790</v>
      </c>
      <c r="U23" s="6">
        <f t="shared" si="1"/>
        <v>8.7874038898652668E-2</v>
      </c>
    </row>
    <row r="24" spans="1:21" ht="22.5">
      <c r="A24" s="2" t="s">
        <v>32</v>
      </c>
      <c r="C24" s="3">
        <v>0</v>
      </c>
      <c r="E24" s="3">
        <v>2765585066</v>
      </c>
      <c r="G24" s="3">
        <v>0</v>
      </c>
      <c r="I24" s="3">
        <v>2765585066</v>
      </c>
      <c r="K24" s="6">
        <f t="shared" si="0"/>
        <v>7.877074100657401E-2</v>
      </c>
      <c r="M24" s="3">
        <v>0</v>
      </c>
      <c r="O24" s="3">
        <v>3075638383</v>
      </c>
      <c r="Q24" s="3">
        <v>0</v>
      </c>
      <c r="S24" s="3">
        <v>3075638383</v>
      </c>
      <c r="U24" s="6">
        <f t="shared" si="1"/>
        <v>7.6134410613894352E-2</v>
      </c>
    </row>
    <row r="25" spans="1:21" ht="22.5">
      <c r="A25" s="2" t="s">
        <v>29</v>
      </c>
      <c r="C25" s="3">
        <v>0</v>
      </c>
      <c r="E25" s="3">
        <v>6992277521</v>
      </c>
      <c r="G25" s="3">
        <v>0</v>
      </c>
      <c r="I25" s="3">
        <v>6992277521</v>
      </c>
      <c r="K25" s="6">
        <f t="shared" si="0"/>
        <v>0.19915745439333393</v>
      </c>
      <c r="M25" s="3">
        <v>0</v>
      </c>
      <c r="O25" s="3">
        <v>8523919264</v>
      </c>
      <c r="Q25" s="3">
        <v>0</v>
      </c>
      <c r="S25" s="3">
        <v>8523919264</v>
      </c>
      <c r="U25" s="6">
        <f t="shared" si="1"/>
        <v>0.21100125842884571</v>
      </c>
    </row>
    <row r="26" spans="1:21" ht="22.5">
      <c r="A26" s="2" t="s">
        <v>15</v>
      </c>
      <c r="C26" s="3">
        <v>0</v>
      </c>
      <c r="E26" s="3">
        <v>4764290800</v>
      </c>
      <c r="G26" s="3">
        <v>0</v>
      </c>
      <c r="I26" s="3">
        <v>4764290800</v>
      </c>
      <c r="K26" s="6">
        <f t="shared" si="0"/>
        <v>0.13569885132103304</v>
      </c>
      <c r="M26" s="3">
        <v>0</v>
      </c>
      <c r="O26" s="3">
        <v>4973035500</v>
      </c>
      <c r="Q26" s="3">
        <v>0</v>
      </c>
      <c r="S26" s="3">
        <v>4973035500</v>
      </c>
      <c r="U26" s="6">
        <f t="shared" si="1"/>
        <v>0.12310261467902658</v>
      </c>
    </row>
    <row r="27" spans="1:21" ht="22.5">
      <c r="A27" s="2" t="s">
        <v>18</v>
      </c>
      <c r="C27" s="3">
        <v>0</v>
      </c>
      <c r="E27" s="3">
        <v>2976810330</v>
      </c>
      <c r="G27" s="3">
        <v>0</v>
      </c>
      <c r="I27" s="3">
        <v>2976810330</v>
      </c>
      <c r="K27" s="6">
        <f t="shared" si="0"/>
        <v>8.478696186672427E-2</v>
      </c>
      <c r="M27" s="3">
        <v>0</v>
      </c>
      <c r="O27" s="3">
        <v>3290981997</v>
      </c>
      <c r="Q27" s="3">
        <v>0</v>
      </c>
      <c r="S27" s="3">
        <v>3290981997</v>
      </c>
      <c r="U27" s="6">
        <f t="shared" si="1"/>
        <v>8.1465030501452165E-2</v>
      </c>
    </row>
    <row r="28" spans="1:21" ht="22.5">
      <c r="A28" s="2" t="s">
        <v>30</v>
      </c>
      <c r="C28" s="3">
        <v>0</v>
      </c>
      <c r="E28" s="3">
        <v>2075401421</v>
      </c>
      <c r="G28" s="3">
        <v>0</v>
      </c>
      <c r="I28" s="3">
        <v>2075401421</v>
      </c>
      <c r="K28" s="6">
        <f t="shared" si="0"/>
        <v>5.9112594231179108E-2</v>
      </c>
      <c r="M28" s="3">
        <v>0</v>
      </c>
      <c r="O28" s="3">
        <v>1509593659</v>
      </c>
      <c r="Q28" s="3">
        <v>0</v>
      </c>
      <c r="S28" s="3">
        <v>1509593659</v>
      </c>
      <c r="U28" s="6">
        <f t="shared" si="1"/>
        <v>3.7368509942424272E-2</v>
      </c>
    </row>
    <row r="29" spans="1:21" ht="22.5" thickBot="1">
      <c r="C29" s="5">
        <f>SUM(C8:C28)</f>
        <v>149164087</v>
      </c>
      <c r="E29" s="5">
        <f>SUM(E8:E28)</f>
        <v>34960129423</v>
      </c>
      <c r="G29" s="5">
        <f>SUM(G8:G28)</f>
        <v>0</v>
      </c>
      <c r="I29" s="5">
        <f>SUM(I8:I28)</f>
        <v>35109293510</v>
      </c>
      <c r="K29" s="8">
        <f>SUM(K8:K28)</f>
        <v>1.0000000000000002</v>
      </c>
      <c r="M29" s="5">
        <f>SUM(M8:M28)</f>
        <v>149164087</v>
      </c>
      <c r="O29" s="5">
        <f>SUM(O8:O28)</f>
        <v>39484250739</v>
      </c>
      <c r="Q29" s="5">
        <f>SUM(Q8:Q28)</f>
        <v>764065869</v>
      </c>
      <c r="S29" s="5">
        <f>SUM(S8:S28)</f>
        <v>40397480695</v>
      </c>
      <c r="U29" s="8">
        <v>1.0000000000000002</v>
      </c>
    </row>
    <row r="30" spans="1:21" ht="22.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rightToLeft="1" workbookViewId="0">
      <selection activeCell="K20" sqref="K20:O20"/>
    </sheetView>
  </sheetViews>
  <sheetFormatPr defaultRowHeight="21.75"/>
  <cols>
    <col min="1" max="1" width="37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2.5">
      <c r="A3" s="15" t="s">
        <v>108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2.5">
      <c r="A6" s="12" t="s">
        <v>112</v>
      </c>
      <c r="C6" s="13" t="s">
        <v>110</v>
      </c>
      <c r="D6" s="13" t="s">
        <v>110</v>
      </c>
      <c r="E6" s="13" t="s">
        <v>110</v>
      </c>
      <c r="F6" s="13" t="s">
        <v>110</v>
      </c>
      <c r="G6" s="13" t="s">
        <v>110</v>
      </c>
      <c r="H6" s="13" t="s">
        <v>110</v>
      </c>
      <c r="I6" s="13" t="s">
        <v>110</v>
      </c>
      <c r="K6" s="13" t="s">
        <v>111</v>
      </c>
      <c r="L6" s="13" t="s">
        <v>111</v>
      </c>
      <c r="M6" s="13" t="s">
        <v>111</v>
      </c>
      <c r="N6" s="13" t="s">
        <v>111</v>
      </c>
      <c r="O6" s="13" t="s">
        <v>111</v>
      </c>
      <c r="P6" s="13" t="s">
        <v>111</v>
      </c>
      <c r="Q6" s="13" t="s">
        <v>111</v>
      </c>
    </row>
    <row r="7" spans="1:17" ht="22.5">
      <c r="A7" s="13" t="s">
        <v>112</v>
      </c>
      <c r="C7" s="16" t="s">
        <v>136</v>
      </c>
      <c r="E7" s="16" t="s">
        <v>133</v>
      </c>
      <c r="G7" s="16" t="s">
        <v>134</v>
      </c>
      <c r="I7" s="16" t="s">
        <v>137</v>
      </c>
      <c r="K7" s="16" t="s">
        <v>136</v>
      </c>
      <c r="M7" s="16" t="s">
        <v>133</v>
      </c>
      <c r="O7" s="16" t="s">
        <v>134</v>
      </c>
      <c r="Q7" s="16" t="s">
        <v>137</v>
      </c>
    </row>
    <row r="8" spans="1:17" ht="22.5">
      <c r="A8" s="2" t="s">
        <v>64</v>
      </c>
      <c r="C8" s="3">
        <v>0</v>
      </c>
      <c r="E8" s="3">
        <v>-4070572906</v>
      </c>
      <c r="G8" s="3">
        <v>393800404</v>
      </c>
      <c r="I8" s="3">
        <v>-3676772502</v>
      </c>
      <c r="K8" s="3">
        <v>0</v>
      </c>
      <c r="M8" s="3">
        <v>-11959907331</v>
      </c>
      <c r="O8" s="3">
        <v>1241025721</v>
      </c>
      <c r="Q8" s="3">
        <v>-10718881610</v>
      </c>
    </row>
    <row r="9" spans="1:17" ht="22.5">
      <c r="A9" s="2" t="s">
        <v>131</v>
      </c>
      <c r="C9" s="3">
        <v>0</v>
      </c>
      <c r="E9" s="3">
        <v>0</v>
      </c>
      <c r="G9" s="3">
        <v>0</v>
      </c>
      <c r="I9" s="3">
        <v>0</v>
      </c>
      <c r="K9" s="3">
        <v>0</v>
      </c>
      <c r="M9" s="3">
        <v>0</v>
      </c>
      <c r="O9" s="3">
        <v>11586513689</v>
      </c>
      <c r="Q9" s="3">
        <v>11586513689</v>
      </c>
    </row>
    <row r="10" spans="1:17" ht="22.5">
      <c r="A10" s="2" t="s">
        <v>51</v>
      </c>
      <c r="C10" s="3">
        <v>816649104</v>
      </c>
      <c r="E10" s="3">
        <v>0</v>
      </c>
      <c r="G10" s="3">
        <v>0</v>
      </c>
      <c r="I10" s="3">
        <v>816649104</v>
      </c>
      <c r="K10" s="3">
        <v>1554418185</v>
      </c>
      <c r="M10" s="3">
        <v>249818</v>
      </c>
      <c r="O10" s="3">
        <v>0</v>
      </c>
      <c r="Q10" s="3">
        <v>1554668003</v>
      </c>
    </row>
    <row r="11" spans="1:17" ht="22.5">
      <c r="A11" s="2" t="s">
        <v>48</v>
      </c>
      <c r="C11" s="3">
        <v>16332981</v>
      </c>
      <c r="E11" s="3">
        <v>9992750</v>
      </c>
      <c r="G11" s="3">
        <v>0</v>
      </c>
      <c r="I11" s="3">
        <v>26325731</v>
      </c>
      <c r="K11" s="3">
        <v>31088363</v>
      </c>
      <c r="M11" s="3">
        <v>9992750</v>
      </c>
      <c r="O11" s="3">
        <v>0</v>
      </c>
      <c r="Q11" s="3">
        <v>41081113</v>
      </c>
    </row>
    <row r="12" spans="1:17" ht="22.5">
      <c r="A12" s="2" t="s">
        <v>70</v>
      </c>
      <c r="C12" s="3">
        <v>8030847260</v>
      </c>
      <c r="E12" s="3">
        <v>-15678624749</v>
      </c>
      <c r="G12" s="3">
        <v>0</v>
      </c>
      <c r="I12" s="3">
        <v>-7647777489</v>
      </c>
      <c r="K12" s="3">
        <v>15330246574</v>
      </c>
      <c r="M12" s="3">
        <v>-26249455337</v>
      </c>
      <c r="O12" s="3">
        <v>0</v>
      </c>
      <c r="Q12" s="3">
        <v>-10919208763</v>
      </c>
    </row>
    <row r="13" spans="1:17" ht="22.5">
      <c r="A13" s="2" t="s">
        <v>44</v>
      </c>
      <c r="C13" s="3">
        <v>0</v>
      </c>
      <c r="E13" s="3">
        <v>0</v>
      </c>
      <c r="G13" s="3">
        <v>0</v>
      </c>
      <c r="I13" s="3">
        <v>0</v>
      </c>
      <c r="K13" s="3">
        <v>759347896</v>
      </c>
      <c r="M13" s="3">
        <v>41398652</v>
      </c>
      <c r="O13" s="3">
        <v>0</v>
      </c>
      <c r="Q13" s="3">
        <v>800746548</v>
      </c>
    </row>
    <row r="14" spans="1:17" ht="22.5">
      <c r="A14" s="2" t="s">
        <v>67</v>
      </c>
      <c r="C14" s="3">
        <v>105970887</v>
      </c>
      <c r="E14" s="3">
        <v>0</v>
      </c>
      <c r="G14" s="3">
        <v>0</v>
      </c>
      <c r="I14" s="3">
        <v>105970887</v>
      </c>
      <c r="K14" s="3">
        <v>217641721</v>
      </c>
      <c r="M14" s="3">
        <v>0</v>
      </c>
      <c r="O14" s="3">
        <v>0</v>
      </c>
      <c r="Q14" s="3">
        <v>217641721</v>
      </c>
    </row>
    <row r="15" spans="1:17" ht="22.5">
      <c r="A15" s="2" t="s">
        <v>61</v>
      </c>
      <c r="C15" s="3">
        <v>0</v>
      </c>
      <c r="E15" s="3">
        <v>376826602</v>
      </c>
      <c r="G15" s="3">
        <v>0</v>
      </c>
      <c r="I15" s="3">
        <v>376826602</v>
      </c>
      <c r="K15" s="3">
        <v>0</v>
      </c>
      <c r="M15" s="3">
        <v>501403193</v>
      </c>
      <c r="O15" s="3">
        <v>0</v>
      </c>
      <c r="Q15" s="3">
        <v>501403193</v>
      </c>
    </row>
    <row r="16" spans="1:17" ht="22.5">
      <c r="A16" s="2" t="s">
        <v>52</v>
      </c>
      <c r="C16" s="3">
        <v>0</v>
      </c>
      <c r="E16" s="3">
        <v>288016036</v>
      </c>
      <c r="G16" s="3">
        <v>0</v>
      </c>
      <c r="I16" s="3">
        <v>288016036</v>
      </c>
      <c r="K16" s="3">
        <v>0</v>
      </c>
      <c r="M16" s="3">
        <v>-1902011850</v>
      </c>
      <c r="O16" s="3">
        <v>0</v>
      </c>
      <c r="Q16" s="3">
        <v>-1902011850</v>
      </c>
    </row>
    <row r="17" spans="1:17" ht="22.5">
      <c r="A17" s="2" t="s">
        <v>55</v>
      </c>
      <c r="C17" s="3">
        <v>0</v>
      </c>
      <c r="E17" s="3">
        <v>532788448</v>
      </c>
      <c r="G17" s="3">
        <v>0</v>
      </c>
      <c r="I17" s="3">
        <v>532788448</v>
      </c>
      <c r="K17" s="3">
        <v>0</v>
      </c>
      <c r="M17" s="3">
        <v>977160449</v>
      </c>
      <c r="O17" s="3">
        <v>0</v>
      </c>
      <c r="Q17" s="3">
        <v>977160449</v>
      </c>
    </row>
    <row r="18" spans="1:17" ht="22.5">
      <c r="A18" s="2" t="s">
        <v>58</v>
      </c>
      <c r="C18" s="3">
        <v>0</v>
      </c>
      <c r="E18" s="3">
        <v>899547355</v>
      </c>
      <c r="G18" s="3">
        <v>0</v>
      </c>
      <c r="I18" s="3">
        <v>899547355</v>
      </c>
      <c r="K18" s="3">
        <v>0</v>
      </c>
      <c r="M18" s="3">
        <v>993845590</v>
      </c>
      <c r="O18" s="3">
        <v>0</v>
      </c>
      <c r="Q18" s="3">
        <v>993845590</v>
      </c>
    </row>
    <row r="19" spans="1:17" ht="22.5">
      <c r="A19" s="2" t="s">
        <v>88</v>
      </c>
      <c r="C19" s="3">
        <v>0</v>
      </c>
      <c r="E19" s="3">
        <v>-7550062233</v>
      </c>
      <c r="G19" s="3">
        <v>0</v>
      </c>
      <c r="I19" s="3">
        <v>-7550062233</v>
      </c>
      <c r="K19" s="3">
        <v>0</v>
      </c>
      <c r="M19" s="3">
        <v>3452417181</v>
      </c>
      <c r="O19" s="3">
        <v>0</v>
      </c>
      <c r="Q19" s="3">
        <v>3452417181</v>
      </c>
    </row>
    <row r="20" spans="1:17" ht="22.5" thickBot="1">
      <c r="C20" s="5">
        <f>SUM(C8:C19)</f>
        <v>8969800232</v>
      </c>
      <c r="E20" s="5">
        <f>SUM(E8:E19)</f>
        <v>-25192088697</v>
      </c>
      <c r="G20" s="5">
        <f>SUM(G8:G19)</f>
        <v>393800404</v>
      </c>
      <c r="I20" s="5">
        <f>SUM(I8:I19)</f>
        <v>-15828488061</v>
      </c>
      <c r="K20" s="5">
        <f>SUM(K8:K19)</f>
        <v>17892742739</v>
      </c>
      <c r="M20" s="5">
        <f>SUM(M8:M19)</f>
        <v>-34134906885</v>
      </c>
      <c r="O20" s="5">
        <f>SUM(O8:O19)</f>
        <v>12827539410</v>
      </c>
      <c r="Q20" s="5">
        <f>SUM(Q8:Q19)</f>
        <v>-3414624736</v>
      </c>
    </row>
    <row r="21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E10" sqref="E10"/>
    </sheetView>
  </sheetViews>
  <sheetFormatPr defaultRowHeight="21.75"/>
  <cols>
    <col min="1" max="1" width="34.140625" style="1" bestFit="1" customWidth="1"/>
    <col min="2" max="2" width="1" style="1" customWidth="1"/>
    <col min="3" max="3" width="13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15" t="s">
        <v>0</v>
      </c>
      <c r="B2" s="15"/>
      <c r="C2" s="15"/>
      <c r="D2" s="15"/>
      <c r="E2" s="15"/>
    </row>
    <row r="3" spans="1:5" ht="22.5">
      <c r="A3" s="15" t="s">
        <v>108</v>
      </c>
      <c r="B3" s="15" t="s">
        <v>108</v>
      </c>
      <c r="C3" s="15" t="s">
        <v>108</v>
      </c>
      <c r="D3" s="15" t="s">
        <v>108</v>
      </c>
      <c r="E3" s="15"/>
    </row>
    <row r="4" spans="1:5" ht="22.5">
      <c r="A4" s="15" t="s">
        <v>2</v>
      </c>
      <c r="B4" s="15" t="s">
        <v>2</v>
      </c>
      <c r="C4" s="15" t="s">
        <v>2</v>
      </c>
      <c r="D4" s="15" t="s">
        <v>2</v>
      </c>
      <c r="E4" s="15"/>
    </row>
    <row r="5" spans="1:5" ht="22.5">
      <c r="E5" s="4" t="s">
        <v>146</v>
      </c>
    </row>
    <row r="6" spans="1:5" ht="22.5">
      <c r="A6" s="12" t="s">
        <v>138</v>
      </c>
      <c r="C6" s="13" t="s">
        <v>110</v>
      </c>
      <c r="E6" s="13" t="s">
        <v>147</v>
      </c>
    </row>
    <row r="7" spans="1:5" ht="22.5">
      <c r="A7" s="13" t="s">
        <v>138</v>
      </c>
      <c r="C7" s="16" t="s">
        <v>98</v>
      </c>
      <c r="E7" s="16" t="s">
        <v>98</v>
      </c>
    </row>
    <row r="8" spans="1:5" ht="22.5">
      <c r="A8" s="2" t="s">
        <v>148</v>
      </c>
      <c r="C8" s="3">
        <v>7194021</v>
      </c>
      <c r="E8" s="3">
        <v>130048283</v>
      </c>
    </row>
    <row r="9" spans="1:5" ht="22.5">
      <c r="A9" s="2" t="s">
        <v>140</v>
      </c>
      <c r="C9" s="3">
        <v>-40455228</v>
      </c>
      <c r="E9" s="3">
        <v>175027847</v>
      </c>
    </row>
    <row r="10" spans="1:5" ht="23.25" thickBot="1">
      <c r="A10" s="2" t="s">
        <v>83</v>
      </c>
      <c r="C10" s="5">
        <v>-33261207</v>
      </c>
      <c r="E10" s="5">
        <v>305076130</v>
      </c>
    </row>
    <row r="11" spans="1:5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1"/>
  <sheetViews>
    <sheetView rightToLeft="1" workbookViewId="0">
      <selection activeCell="Y30" sqref="Y30"/>
    </sheetView>
  </sheetViews>
  <sheetFormatPr defaultRowHeight="21.75"/>
  <cols>
    <col min="1" max="1" width="36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6.855468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2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2.5">
      <c r="A6" s="12" t="s">
        <v>3</v>
      </c>
      <c r="C6" s="13" t="s">
        <v>144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2.5">
      <c r="A7" s="12" t="s">
        <v>3</v>
      </c>
      <c r="C7" s="14" t="s">
        <v>7</v>
      </c>
      <c r="E7" s="14" t="s">
        <v>8</v>
      </c>
      <c r="G7" s="14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2.5">
      <c r="A8" s="13" t="s">
        <v>3</v>
      </c>
      <c r="C8" s="13" t="s">
        <v>7</v>
      </c>
      <c r="E8" s="13" t="s">
        <v>8</v>
      </c>
      <c r="G8" s="13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ht="22.5">
      <c r="A9" s="2" t="s">
        <v>15</v>
      </c>
      <c r="C9" s="3">
        <v>12400000</v>
      </c>
      <c r="E9" s="3">
        <v>5026413991</v>
      </c>
      <c r="G9" s="3">
        <v>8030531400</v>
      </c>
      <c r="I9" s="3">
        <v>0</v>
      </c>
      <c r="K9" s="3">
        <v>0</v>
      </c>
      <c r="M9" s="3">
        <v>0</v>
      </c>
      <c r="O9" s="3">
        <v>0</v>
      </c>
      <c r="Q9" s="3">
        <v>12400000</v>
      </c>
      <c r="S9" s="3">
        <v>1042</v>
      </c>
      <c r="U9" s="3">
        <v>5026413991</v>
      </c>
      <c r="W9" s="3">
        <v>12794822200</v>
      </c>
      <c r="Y9" s="6">
        <v>1.2692808232501348E-2</v>
      </c>
    </row>
    <row r="10" spans="1:25" ht="22.5">
      <c r="A10" s="2" t="s">
        <v>16</v>
      </c>
      <c r="C10" s="3">
        <v>159000</v>
      </c>
      <c r="E10" s="3">
        <v>699581746</v>
      </c>
      <c r="G10" s="3">
        <v>845820057</v>
      </c>
      <c r="I10" s="3">
        <v>0</v>
      </c>
      <c r="K10" s="3">
        <v>0</v>
      </c>
      <c r="M10" s="3">
        <v>0</v>
      </c>
      <c r="O10" s="3">
        <v>0</v>
      </c>
      <c r="Q10" s="3">
        <v>159000</v>
      </c>
      <c r="S10" s="3">
        <v>8973</v>
      </c>
      <c r="U10" s="3">
        <v>699581746</v>
      </c>
      <c r="W10" s="3">
        <v>1412796606.75</v>
      </c>
      <c r="Y10" s="6">
        <v>1.4015322855370643E-3</v>
      </c>
    </row>
    <row r="11" spans="1:25" ht="22.5">
      <c r="A11" s="2" t="s">
        <v>17</v>
      </c>
      <c r="C11" s="3">
        <v>110000</v>
      </c>
      <c r="E11" s="3">
        <v>4313521095</v>
      </c>
      <c r="G11" s="3">
        <v>7696708222.5</v>
      </c>
      <c r="I11" s="3">
        <v>0</v>
      </c>
      <c r="K11" s="3">
        <v>0</v>
      </c>
      <c r="M11" s="3">
        <v>0</v>
      </c>
      <c r="O11" s="3">
        <v>0</v>
      </c>
      <c r="Q11" s="3">
        <v>110000</v>
      </c>
      <c r="S11" s="3">
        <v>84946</v>
      </c>
      <c r="U11" s="3">
        <v>4313521095</v>
      </c>
      <c r="W11" s="3">
        <v>9252955415</v>
      </c>
      <c r="Y11" s="6">
        <v>9.1791809867025689E-3</v>
      </c>
    </row>
    <row r="12" spans="1:25" ht="22.5">
      <c r="A12" s="2" t="s">
        <v>18</v>
      </c>
      <c r="C12" s="3">
        <v>195000</v>
      </c>
      <c r="E12" s="3">
        <v>4116731889</v>
      </c>
      <c r="G12" s="3">
        <v>5795279685</v>
      </c>
      <c r="I12" s="3">
        <v>0</v>
      </c>
      <c r="K12" s="3">
        <v>0</v>
      </c>
      <c r="M12" s="3">
        <v>0</v>
      </c>
      <c r="O12" s="3">
        <v>0</v>
      </c>
      <c r="Q12" s="3">
        <v>195000</v>
      </c>
      <c r="S12" s="3">
        <v>45428</v>
      </c>
      <c r="U12" s="3">
        <v>4116731889</v>
      </c>
      <c r="W12" s="3">
        <v>8772090015</v>
      </c>
      <c r="Y12" s="6">
        <v>8.7021495584858437E-3</v>
      </c>
    </row>
    <row r="13" spans="1:25" ht="22.5">
      <c r="A13" s="2" t="s">
        <v>19</v>
      </c>
      <c r="C13" s="3">
        <v>100000</v>
      </c>
      <c r="E13" s="3">
        <v>376539067</v>
      </c>
      <c r="G13" s="3">
        <v>443433950</v>
      </c>
      <c r="I13" s="3">
        <v>0</v>
      </c>
      <c r="K13" s="3">
        <v>0</v>
      </c>
      <c r="M13" s="3">
        <v>0</v>
      </c>
      <c r="O13" s="3">
        <v>0</v>
      </c>
      <c r="Q13" s="3">
        <v>100000</v>
      </c>
      <c r="S13" s="3">
        <v>7301</v>
      </c>
      <c r="U13" s="3">
        <v>376539067</v>
      </c>
      <c r="W13" s="3">
        <v>722981525</v>
      </c>
      <c r="Y13" s="6">
        <v>7.1721714526571377E-4</v>
      </c>
    </row>
    <row r="14" spans="1:25" ht="22.5">
      <c r="A14" s="2" t="s">
        <v>20</v>
      </c>
      <c r="C14" s="3">
        <v>303970</v>
      </c>
      <c r="E14" s="3">
        <v>890901926</v>
      </c>
      <c r="G14" s="3">
        <v>1515867689.03</v>
      </c>
      <c r="I14" s="3">
        <v>0</v>
      </c>
      <c r="K14" s="3">
        <v>0</v>
      </c>
      <c r="M14" s="3">
        <v>0</v>
      </c>
      <c r="O14" s="3">
        <v>0</v>
      </c>
      <c r="Q14" s="3">
        <v>303970</v>
      </c>
      <c r="S14" s="3">
        <v>7951</v>
      </c>
      <c r="U14" s="3">
        <v>890901926</v>
      </c>
      <c r="W14" s="3">
        <v>2393301031.6675</v>
      </c>
      <c r="Y14" s="6">
        <v>2.3742190835292117E-3</v>
      </c>
    </row>
    <row r="15" spans="1:25" ht="22.5">
      <c r="A15" s="2" t="s">
        <v>21</v>
      </c>
      <c r="C15" s="3">
        <v>15219</v>
      </c>
      <c r="E15" s="3">
        <v>200599761</v>
      </c>
      <c r="G15" s="3">
        <v>246088068.25275001</v>
      </c>
      <c r="I15" s="3">
        <v>0</v>
      </c>
      <c r="K15" s="3">
        <v>0</v>
      </c>
      <c r="M15" s="3">
        <v>0</v>
      </c>
      <c r="O15" s="3">
        <v>0</v>
      </c>
      <c r="Q15" s="3">
        <v>15219</v>
      </c>
      <c r="S15" s="3">
        <v>25105</v>
      </c>
      <c r="U15" s="3">
        <v>200599761</v>
      </c>
      <c r="W15" s="3">
        <v>378347783.29874998</v>
      </c>
      <c r="Y15" s="6">
        <v>3.7533119128478469E-4</v>
      </c>
    </row>
    <row r="16" spans="1:25" ht="22.5">
      <c r="A16" s="2" t="s">
        <v>22</v>
      </c>
      <c r="C16" s="3">
        <v>89546</v>
      </c>
      <c r="E16" s="3">
        <v>1865834749</v>
      </c>
      <c r="G16" s="3">
        <v>3918988659.5939999</v>
      </c>
      <c r="I16" s="3">
        <v>0</v>
      </c>
      <c r="K16" s="3">
        <v>0</v>
      </c>
      <c r="M16" s="3">
        <v>0</v>
      </c>
      <c r="O16" s="3">
        <v>0</v>
      </c>
      <c r="Q16" s="3">
        <v>89546</v>
      </c>
      <c r="S16" s="3">
        <v>60207</v>
      </c>
      <c r="U16" s="3">
        <v>1865834749</v>
      </c>
      <c r="W16" s="3">
        <v>5338730885.7854996</v>
      </c>
      <c r="Y16" s="6">
        <v>5.2961648297236517E-3</v>
      </c>
    </row>
    <row r="17" spans="1:25" ht="22.5">
      <c r="A17" s="2" t="s">
        <v>23</v>
      </c>
      <c r="C17" s="3">
        <v>1997564</v>
      </c>
      <c r="E17" s="3">
        <v>4815650782</v>
      </c>
      <c r="G17" s="3">
        <v>11411588235.518999</v>
      </c>
      <c r="I17" s="3">
        <v>0</v>
      </c>
      <c r="K17" s="3">
        <v>0</v>
      </c>
      <c r="M17" s="3">
        <v>0</v>
      </c>
      <c r="O17" s="3">
        <v>0</v>
      </c>
      <c r="Q17" s="3">
        <v>1997564</v>
      </c>
      <c r="S17" s="3">
        <v>8237</v>
      </c>
      <c r="U17" s="3">
        <v>4815650782</v>
      </c>
      <c r="W17" s="3">
        <v>16293508804.987</v>
      </c>
      <c r="Y17" s="6">
        <v>1.6163599576731295E-2</v>
      </c>
    </row>
    <row r="18" spans="1:25" ht="22.5">
      <c r="A18" s="2" t="s">
        <v>24</v>
      </c>
      <c r="C18" s="3">
        <v>1759000</v>
      </c>
      <c r="E18" s="3">
        <v>4304121692</v>
      </c>
      <c r="G18" s="3">
        <v>7803486880</v>
      </c>
      <c r="I18" s="3">
        <v>0</v>
      </c>
      <c r="K18" s="3">
        <v>0</v>
      </c>
      <c r="M18" s="3">
        <v>0</v>
      </c>
      <c r="O18" s="3">
        <v>0</v>
      </c>
      <c r="Q18" s="3">
        <v>1759000</v>
      </c>
      <c r="S18" s="3">
        <v>7210</v>
      </c>
      <c r="U18" s="3">
        <v>4304121692</v>
      </c>
      <c r="W18" s="3">
        <v>12558736697.5</v>
      </c>
      <c r="Y18" s="6">
        <v>1.2458605055398487E-2</v>
      </c>
    </row>
    <row r="19" spans="1:25" ht="22.5">
      <c r="A19" s="2" t="s">
        <v>25</v>
      </c>
      <c r="C19" s="3">
        <v>3772</v>
      </c>
      <c r="E19" s="3">
        <v>89044433</v>
      </c>
      <c r="G19" s="3">
        <v>93978210.680000007</v>
      </c>
      <c r="I19" s="3">
        <v>0</v>
      </c>
      <c r="K19" s="3">
        <v>0</v>
      </c>
      <c r="M19" s="3">
        <v>0</v>
      </c>
      <c r="O19" s="3">
        <v>0</v>
      </c>
      <c r="Q19" s="3">
        <v>3772</v>
      </c>
      <c r="S19" s="3">
        <v>34284</v>
      </c>
      <c r="U19" s="3">
        <v>89044433</v>
      </c>
      <c r="W19" s="3">
        <v>128058385.332</v>
      </c>
      <c r="Y19" s="6">
        <v>1.2703736731744812E-4</v>
      </c>
    </row>
    <row r="20" spans="1:25" ht="22.5">
      <c r="A20" s="2" t="s">
        <v>26</v>
      </c>
      <c r="C20" s="3">
        <v>600</v>
      </c>
      <c r="E20" s="3">
        <v>2772811824</v>
      </c>
      <c r="G20" s="3">
        <v>3773435901.75</v>
      </c>
      <c r="I20" s="3">
        <v>0</v>
      </c>
      <c r="K20" s="3">
        <v>0</v>
      </c>
      <c r="M20" s="3">
        <v>0</v>
      </c>
      <c r="O20" s="3">
        <v>0</v>
      </c>
      <c r="Q20" s="3">
        <v>600</v>
      </c>
      <c r="S20" s="3">
        <v>6296931</v>
      </c>
      <c r="U20" s="3">
        <v>2772811824</v>
      </c>
      <c r="W20" s="3">
        <v>3773435901.75</v>
      </c>
      <c r="Y20" s="6">
        <v>3.7433500465952974E-3</v>
      </c>
    </row>
    <row r="21" spans="1:25" ht="22.5">
      <c r="A21" s="2" t="s">
        <v>27</v>
      </c>
      <c r="C21" s="3">
        <v>1350</v>
      </c>
      <c r="E21" s="3">
        <v>6521847992</v>
      </c>
      <c r="G21" s="3">
        <v>8514121528.125</v>
      </c>
      <c r="I21" s="3">
        <v>0</v>
      </c>
      <c r="K21" s="3">
        <v>0</v>
      </c>
      <c r="M21" s="3">
        <v>0</v>
      </c>
      <c r="O21" s="3">
        <v>0</v>
      </c>
      <c r="Q21" s="3">
        <v>1350</v>
      </c>
      <c r="S21" s="3">
        <v>6307089</v>
      </c>
      <c r="U21" s="3">
        <v>6521847992</v>
      </c>
      <c r="W21" s="3">
        <v>8503926937.3125</v>
      </c>
      <c r="Y21" s="6">
        <v>8.4361245628337116E-3</v>
      </c>
    </row>
    <row r="22" spans="1:25" ht="22.5">
      <c r="A22" s="2" t="s">
        <v>28</v>
      </c>
      <c r="C22" s="3">
        <v>3742</v>
      </c>
      <c r="E22" s="3">
        <v>74803873</v>
      </c>
      <c r="G22" s="3">
        <v>78349419.731999993</v>
      </c>
      <c r="I22" s="3">
        <v>0</v>
      </c>
      <c r="K22" s="3">
        <v>0</v>
      </c>
      <c r="M22" s="3">
        <v>0</v>
      </c>
      <c r="O22" s="3">
        <v>0</v>
      </c>
      <c r="Q22" s="3">
        <v>3742</v>
      </c>
      <c r="S22" s="3">
        <v>25031</v>
      </c>
      <c r="U22" s="3">
        <v>74803873</v>
      </c>
      <c r="W22" s="3">
        <v>92752758.480499998</v>
      </c>
      <c r="Y22" s="6">
        <v>9.2013234574568728E-5</v>
      </c>
    </row>
    <row r="23" spans="1:25" ht="22.5">
      <c r="A23" s="2" t="s">
        <v>29</v>
      </c>
      <c r="C23" s="3">
        <v>4483253</v>
      </c>
      <c r="E23" s="3">
        <v>10922980843</v>
      </c>
      <c r="G23" s="3">
        <v>20519559811.181499</v>
      </c>
      <c r="I23" s="3">
        <v>0</v>
      </c>
      <c r="K23" s="3">
        <v>0</v>
      </c>
      <c r="M23" s="3">
        <v>0</v>
      </c>
      <c r="O23" s="3">
        <v>0</v>
      </c>
      <c r="Q23" s="3">
        <v>4483253</v>
      </c>
      <c r="S23" s="3">
        <v>6197</v>
      </c>
      <c r="U23" s="3">
        <v>10922980843</v>
      </c>
      <c r="W23" s="3">
        <v>27511837332.300201</v>
      </c>
      <c r="Y23" s="6">
        <v>2.7292483625341656E-2</v>
      </c>
    </row>
    <row r="24" spans="1:25" ht="22.5">
      <c r="A24" s="2" t="s">
        <v>30</v>
      </c>
      <c r="C24" s="3">
        <v>780572</v>
      </c>
      <c r="E24" s="3">
        <v>5073843072</v>
      </c>
      <c r="G24" s="3">
        <v>5770157022.6949997</v>
      </c>
      <c r="I24" s="3">
        <v>0</v>
      </c>
      <c r="K24" s="3">
        <v>0</v>
      </c>
      <c r="M24" s="3">
        <v>0</v>
      </c>
      <c r="O24" s="3">
        <v>0</v>
      </c>
      <c r="Q24" s="3">
        <v>780572</v>
      </c>
      <c r="S24" s="3">
        <v>10150</v>
      </c>
      <c r="U24" s="3">
        <v>5073843072</v>
      </c>
      <c r="W24" s="3">
        <v>7845558443.4499998</v>
      </c>
      <c r="Y24" s="6">
        <v>7.7830052847152982E-3</v>
      </c>
    </row>
    <row r="25" spans="1:25" ht="22.5">
      <c r="A25" s="2" t="s">
        <v>31</v>
      </c>
      <c r="C25" s="3">
        <v>100000</v>
      </c>
      <c r="E25" s="3">
        <v>1808351976</v>
      </c>
      <c r="G25" s="3">
        <v>3655111775</v>
      </c>
      <c r="I25" s="3">
        <v>0</v>
      </c>
      <c r="K25" s="3">
        <v>0</v>
      </c>
      <c r="M25" s="3">
        <v>0</v>
      </c>
      <c r="O25" s="3">
        <v>0</v>
      </c>
      <c r="Q25" s="3">
        <v>100000</v>
      </c>
      <c r="S25" s="3">
        <v>40268</v>
      </c>
      <c r="U25" s="3">
        <v>1808351976</v>
      </c>
      <c r="W25" s="3">
        <v>3987538700</v>
      </c>
      <c r="Y25" s="6">
        <v>3.9557457890096919E-3</v>
      </c>
    </row>
    <row r="26" spans="1:25" ht="22.5">
      <c r="A26" s="2" t="s">
        <v>32</v>
      </c>
      <c r="C26" s="3">
        <v>1142723</v>
      </c>
      <c r="E26" s="3">
        <v>2949313423</v>
      </c>
      <c r="G26" s="3">
        <v>8022912459.8175001</v>
      </c>
      <c r="I26" s="3">
        <v>0</v>
      </c>
      <c r="K26" s="3">
        <v>0</v>
      </c>
      <c r="M26" s="3">
        <v>0</v>
      </c>
      <c r="O26" s="3">
        <v>0</v>
      </c>
      <c r="Q26" s="3">
        <v>1142723</v>
      </c>
      <c r="S26" s="3">
        <v>9534</v>
      </c>
      <c r="U26" s="3">
        <v>2949313423</v>
      </c>
      <c r="W26" s="3">
        <v>10788497551.4505</v>
      </c>
      <c r="Y26" s="6">
        <v>1.0702480143676522E-2</v>
      </c>
    </row>
    <row r="27" spans="1:25" ht="22.5">
      <c r="A27" s="2" t="s">
        <v>33</v>
      </c>
      <c r="C27" s="3">
        <v>0</v>
      </c>
      <c r="E27" s="3">
        <v>0</v>
      </c>
      <c r="G27" s="3">
        <v>0</v>
      </c>
      <c r="I27" s="3">
        <v>1079188</v>
      </c>
      <c r="K27" s="3">
        <v>9324080716</v>
      </c>
      <c r="M27" s="3">
        <v>0</v>
      </c>
      <c r="O27" s="3">
        <v>0</v>
      </c>
      <c r="Q27" s="3">
        <v>1079188</v>
      </c>
      <c r="S27" s="3">
        <v>9027</v>
      </c>
      <c r="U27" s="3">
        <v>9324080716</v>
      </c>
      <c r="W27" s="3">
        <v>9646847232.7590008</v>
      </c>
      <c r="Y27" s="6">
        <v>9.569932278828094E-3</v>
      </c>
    </row>
    <row r="28" spans="1:25" ht="22.5">
      <c r="A28" s="2" t="s">
        <v>34</v>
      </c>
      <c r="C28" s="3">
        <v>0</v>
      </c>
      <c r="E28" s="3">
        <v>0</v>
      </c>
      <c r="G28" s="3">
        <v>0</v>
      </c>
      <c r="I28" s="3">
        <v>58470</v>
      </c>
      <c r="K28" s="3">
        <v>704825444</v>
      </c>
      <c r="M28" s="3">
        <v>0</v>
      </c>
      <c r="O28" s="3">
        <v>0</v>
      </c>
      <c r="Q28" s="3">
        <v>58470</v>
      </c>
      <c r="S28" s="3">
        <v>16023</v>
      </c>
      <c r="U28" s="3">
        <v>704825444</v>
      </c>
      <c r="W28" s="3">
        <v>927730378.10249996</v>
      </c>
      <c r="Y28" s="6">
        <v>9.2033352215875261E-4</v>
      </c>
    </row>
    <row r="29" spans="1:25" ht="22.5" thickBot="1">
      <c r="E29" s="5">
        <f>SUM(E9:E28)</f>
        <v>56822894134</v>
      </c>
      <c r="G29" s="5">
        <f>SUM(G9:G28)</f>
        <v>98135418975.87674</v>
      </c>
      <c r="K29" s="5">
        <f>SUM(K9:K28)</f>
        <v>10028906160</v>
      </c>
      <c r="O29" s="5">
        <f>SUM(O9:O28)</f>
        <v>0</v>
      </c>
      <c r="U29" s="5">
        <f>SUM(U9:U28)</f>
        <v>66851800294</v>
      </c>
      <c r="W29" s="5">
        <f>SUM(W9:W28)</f>
        <v>143124454585.92596</v>
      </c>
      <c r="Y29" s="7">
        <f>SUM(Y9:Y28)</f>
        <v>0.14198331380021104</v>
      </c>
    </row>
    <row r="30" spans="1:25" ht="22.5" thickTop="1"/>
    <row r="31" spans="1:25">
      <c r="W31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2"/>
  <sheetViews>
    <sheetView rightToLeft="1" topLeftCell="J1" workbookViewId="0">
      <selection activeCell="Q23" sqref="Q23"/>
    </sheetView>
  </sheetViews>
  <sheetFormatPr defaultRowHeight="21.75"/>
  <cols>
    <col min="1" max="1" width="37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2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22.5">
      <c r="A6" s="13" t="s">
        <v>36</v>
      </c>
      <c r="B6" s="13" t="s">
        <v>36</v>
      </c>
      <c r="C6" s="13" t="s">
        <v>36</v>
      </c>
      <c r="D6" s="13" t="s">
        <v>36</v>
      </c>
      <c r="E6" s="13" t="s">
        <v>36</v>
      </c>
      <c r="F6" s="13" t="s">
        <v>36</v>
      </c>
      <c r="G6" s="13" t="s">
        <v>36</v>
      </c>
      <c r="H6" s="13" t="s">
        <v>36</v>
      </c>
      <c r="I6" s="13" t="s">
        <v>36</v>
      </c>
      <c r="J6" s="13" t="s">
        <v>36</v>
      </c>
      <c r="K6" s="13" t="s">
        <v>36</v>
      </c>
      <c r="L6" s="13" t="s">
        <v>36</v>
      </c>
      <c r="M6" s="13" t="s">
        <v>36</v>
      </c>
      <c r="O6" s="13" t="s">
        <v>144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2.5">
      <c r="A7" s="14" t="s">
        <v>37</v>
      </c>
      <c r="C7" s="14" t="s">
        <v>38</v>
      </c>
      <c r="E7" s="14" t="s">
        <v>39</v>
      </c>
      <c r="G7" s="14" t="s">
        <v>40</v>
      </c>
      <c r="I7" s="14" t="s">
        <v>41</v>
      </c>
      <c r="K7" s="14" t="s">
        <v>42</v>
      </c>
      <c r="M7" s="14" t="s">
        <v>35</v>
      </c>
      <c r="O7" s="14" t="s">
        <v>7</v>
      </c>
      <c r="Q7" s="14" t="s">
        <v>8</v>
      </c>
      <c r="S7" s="14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4" t="s">
        <v>7</v>
      </c>
      <c r="AE7" s="14" t="s">
        <v>43</v>
      </c>
      <c r="AG7" s="14" t="s">
        <v>8</v>
      </c>
      <c r="AI7" s="14" t="s">
        <v>9</v>
      </c>
      <c r="AK7" s="14" t="s">
        <v>13</v>
      </c>
    </row>
    <row r="8" spans="1:37" ht="22.5">
      <c r="A8" s="13" t="s">
        <v>37</v>
      </c>
      <c r="C8" s="13" t="s">
        <v>38</v>
      </c>
      <c r="E8" s="13" t="s">
        <v>39</v>
      </c>
      <c r="G8" s="13" t="s">
        <v>40</v>
      </c>
      <c r="I8" s="13" t="s">
        <v>41</v>
      </c>
      <c r="K8" s="13" t="s">
        <v>42</v>
      </c>
      <c r="M8" s="13" t="s">
        <v>35</v>
      </c>
      <c r="O8" s="13" t="s">
        <v>7</v>
      </c>
      <c r="Q8" s="13" t="s">
        <v>8</v>
      </c>
      <c r="S8" s="13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3" t="s">
        <v>7</v>
      </c>
      <c r="AE8" s="13" t="s">
        <v>43</v>
      </c>
      <c r="AG8" s="13" t="s">
        <v>8</v>
      </c>
      <c r="AI8" s="13" t="s">
        <v>9</v>
      </c>
      <c r="AK8" s="13" t="s">
        <v>13</v>
      </c>
    </row>
    <row r="9" spans="1:37" ht="22.5">
      <c r="A9" s="2" t="s">
        <v>44</v>
      </c>
      <c r="C9" s="1" t="s">
        <v>45</v>
      </c>
      <c r="E9" s="1" t="s">
        <v>45</v>
      </c>
      <c r="G9" s="1" t="s">
        <v>46</v>
      </c>
      <c r="I9" s="1" t="s">
        <v>47</v>
      </c>
      <c r="K9" s="3">
        <v>18</v>
      </c>
      <c r="M9" s="3">
        <v>18</v>
      </c>
      <c r="O9" s="3">
        <v>749</v>
      </c>
      <c r="Q9" s="3">
        <v>742047594</v>
      </c>
      <c r="S9" s="3">
        <v>785343928</v>
      </c>
      <c r="U9" s="3">
        <v>0</v>
      </c>
      <c r="W9" s="3">
        <v>0</v>
      </c>
      <c r="Y9" s="3">
        <v>0</v>
      </c>
      <c r="AA9" s="3">
        <v>0</v>
      </c>
      <c r="AC9" s="3">
        <v>749</v>
      </c>
      <c r="AE9" s="3">
        <v>1049284</v>
      </c>
      <c r="AG9" s="3">
        <v>742047594</v>
      </c>
      <c r="AI9" s="3">
        <v>785343928</v>
      </c>
      <c r="AK9" s="6">
        <v>7.7908232868318761E-4</v>
      </c>
    </row>
    <row r="10" spans="1:37" ht="22.5">
      <c r="A10" s="2" t="s">
        <v>48</v>
      </c>
      <c r="C10" s="1" t="s">
        <v>45</v>
      </c>
      <c r="E10" s="1" t="s">
        <v>45</v>
      </c>
      <c r="G10" s="1" t="s">
        <v>49</v>
      </c>
      <c r="I10" s="1" t="s">
        <v>50</v>
      </c>
      <c r="K10" s="3">
        <v>20</v>
      </c>
      <c r="M10" s="3">
        <v>20</v>
      </c>
      <c r="O10" s="3">
        <v>1000</v>
      </c>
      <c r="Q10" s="3">
        <v>1000725000</v>
      </c>
      <c r="S10" s="3">
        <v>999275000</v>
      </c>
      <c r="U10" s="3">
        <v>0</v>
      </c>
      <c r="W10" s="3">
        <v>0</v>
      </c>
      <c r="Y10" s="3">
        <v>0</v>
      </c>
      <c r="AA10" s="3">
        <v>0</v>
      </c>
      <c r="AC10" s="3">
        <v>1000</v>
      </c>
      <c r="AE10" s="3">
        <v>1010000</v>
      </c>
      <c r="AG10" s="3">
        <v>1000725000</v>
      </c>
      <c r="AI10" s="3">
        <v>1009267750</v>
      </c>
      <c r="AK10" s="6">
        <v>1.0012207911727067E-3</v>
      </c>
    </row>
    <row r="11" spans="1:37" ht="22.5">
      <c r="A11" s="2" t="s">
        <v>51</v>
      </c>
      <c r="C11" s="1" t="s">
        <v>45</v>
      </c>
      <c r="E11" s="1" t="s">
        <v>45</v>
      </c>
      <c r="G11" s="1" t="s">
        <v>49</v>
      </c>
      <c r="I11" s="1" t="s">
        <v>50</v>
      </c>
      <c r="K11" s="3">
        <v>20</v>
      </c>
      <c r="M11" s="3">
        <v>20</v>
      </c>
      <c r="O11" s="3">
        <v>50000</v>
      </c>
      <c r="Q11" s="3">
        <v>49535887498</v>
      </c>
      <c r="S11" s="3">
        <v>44697820568</v>
      </c>
      <c r="U11" s="3">
        <v>0</v>
      </c>
      <c r="W11" s="3">
        <v>0</v>
      </c>
      <c r="Y11" s="3">
        <v>0</v>
      </c>
      <c r="AA11" s="3">
        <v>0</v>
      </c>
      <c r="AC11" s="3">
        <v>50000</v>
      </c>
      <c r="AE11" s="3">
        <v>894605</v>
      </c>
      <c r="AG11" s="3">
        <v>49535887498</v>
      </c>
      <c r="AI11" s="3">
        <v>44697820568</v>
      </c>
      <c r="AK11" s="6">
        <v>4.4341441874852977E-2</v>
      </c>
    </row>
    <row r="12" spans="1:37" ht="22.5">
      <c r="A12" s="2" t="s">
        <v>52</v>
      </c>
      <c r="C12" s="1" t="s">
        <v>45</v>
      </c>
      <c r="E12" s="1" t="s">
        <v>45</v>
      </c>
      <c r="G12" s="1" t="s">
        <v>53</v>
      </c>
      <c r="I12" s="1" t="s">
        <v>54</v>
      </c>
      <c r="K12" s="3">
        <v>0</v>
      </c>
      <c r="M12" s="3">
        <v>0</v>
      </c>
      <c r="O12" s="3">
        <v>25000</v>
      </c>
      <c r="Q12" s="3">
        <v>24270208142</v>
      </c>
      <c r="S12" s="3">
        <v>22080180255</v>
      </c>
      <c r="U12" s="3">
        <v>0</v>
      </c>
      <c r="W12" s="3">
        <v>0</v>
      </c>
      <c r="Y12" s="3">
        <v>0</v>
      </c>
      <c r="AA12" s="3">
        <v>0</v>
      </c>
      <c r="AC12" s="3">
        <v>25000</v>
      </c>
      <c r="AE12" s="3">
        <v>895377</v>
      </c>
      <c r="AG12" s="3">
        <v>24270208142</v>
      </c>
      <c r="AI12" s="3">
        <v>22368196291</v>
      </c>
      <c r="AK12" s="6">
        <v>2.2189853175811299E-2</v>
      </c>
    </row>
    <row r="13" spans="1:37" ht="22.5">
      <c r="A13" s="2" t="s">
        <v>55</v>
      </c>
      <c r="C13" s="1" t="s">
        <v>45</v>
      </c>
      <c r="E13" s="1" t="s">
        <v>45</v>
      </c>
      <c r="G13" s="1" t="s">
        <v>56</v>
      </c>
      <c r="I13" s="1" t="s">
        <v>57</v>
      </c>
      <c r="K13" s="3">
        <v>0</v>
      </c>
      <c r="M13" s="3">
        <v>0</v>
      </c>
      <c r="O13" s="3">
        <v>25000</v>
      </c>
      <c r="Q13" s="3">
        <v>19641779973</v>
      </c>
      <c r="S13" s="3">
        <v>20086151974</v>
      </c>
      <c r="U13" s="3">
        <v>0</v>
      </c>
      <c r="W13" s="3">
        <v>0</v>
      </c>
      <c r="Y13" s="3">
        <v>0</v>
      </c>
      <c r="AA13" s="3">
        <v>0</v>
      </c>
      <c r="AC13" s="3">
        <v>25000</v>
      </c>
      <c r="AE13" s="3">
        <v>825356</v>
      </c>
      <c r="AG13" s="3">
        <v>19641779973</v>
      </c>
      <c r="AI13" s="3">
        <v>20618940422</v>
      </c>
      <c r="AK13" s="6">
        <v>2.0454544240076773E-2</v>
      </c>
    </row>
    <row r="14" spans="1:37" ht="22.5">
      <c r="A14" s="2" t="s">
        <v>58</v>
      </c>
      <c r="C14" s="1" t="s">
        <v>45</v>
      </c>
      <c r="E14" s="1" t="s">
        <v>45</v>
      </c>
      <c r="G14" s="1" t="s">
        <v>59</v>
      </c>
      <c r="I14" s="1" t="s">
        <v>60</v>
      </c>
      <c r="K14" s="3">
        <v>0</v>
      </c>
      <c r="M14" s="3">
        <v>0</v>
      </c>
      <c r="O14" s="3">
        <v>25000</v>
      </c>
      <c r="Q14" s="3">
        <v>19764368785</v>
      </c>
      <c r="S14" s="3">
        <v>19858667020</v>
      </c>
      <c r="U14" s="3">
        <v>0</v>
      </c>
      <c r="W14" s="3">
        <v>0</v>
      </c>
      <c r="Y14" s="3">
        <v>0</v>
      </c>
      <c r="AA14" s="3">
        <v>0</v>
      </c>
      <c r="AC14" s="3">
        <v>25000</v>
      </c>
      <c r="AE14" s="3">
        <v>830931</v>
      </c>
      <c r="AG14" s="3">
        <v>19764368785</v>
      </c>
      <c r="AI14" s="3">
        <v>20758214375</v>
      </c>
      <c r="AK14" s="6">
        <v>2.0592707752596032E-2</v>
      </c>
    </row>
    <row r="15" spans="1:37" ht="22.5">
      <c r="A15" s="2" t="s">
        <v>61</v>
      </c>
      <c r="C15" s="1" t="s">
        <v>45</v>
      </c>
      <c r="E15" s="1" t="s">
        <v>45</v>
      </c>
      <c r="G15" s="1" t="s">
        <v>62</v>
      </c>
      <c r="I15" s="1" t="s">
        <v>63</v>
      </c>
      <c r="K15" s="3">
        <v>0</v>
      </c>
      <c r="M15" s="3">
        <v>0</v>
      </c>
      <c r="O15" s="3">
        <v>25000</v>
      </c>
      <c r="Q15" s="3">
        <v>23091729375</v>
      </c>
      <c r="S15" s="3">
        <v>23216305966</v>
      </c>
      <c r="U15" s="3">
        <v>0</v>
      </c>
      <c r="W15" s="3">
        <v>0</v>
      </c>
      <c r="Y15" s="3">
        <v>0</v>
      </c>
      <c r="AA15" s="3">
        <v>0</v>
      </c>
      <c r="AC15" s="3">
        <v>25000</v>
      </c>
      <c r="AE15" s="3">
        <v>944410</v>
      </c>
      <c r="AG15" s="3">
        <v>23091729375</v>
      </c>
      <c r="AI15" s="3">
        <v>23593132568</v>
      </c>
      <c r="AK15" s="6">
        <v>2.3405022954489048E-2</v>
      </c>
    </row>
    <row r="16" spans="1:37" ht="22.5">
      <c r="A16" s="2" t="s">
        <v>64</v>
      </c>
      <c r="C16" s="1" t="s">
        <v>45</v>
      </c>
      <c r="E16" s="1" t="s">
        <v>45</v>
      </c>
      <c r="G16" s="1" t="s">
        <v>65</v>
      </c>
      <c r="I16" s="1" t="s">
        <v>66</v>
      </c>
      <c r="K16" s="3">
        <v>0</v>
      </c>
      <c r="M16" s="3">
        <v>0</v>
      </c>
      <c r="O16" s="3">
        <v>103562</v>
      </c>
      <c r="Q16" s="3">
        <v>92800974717</v>
      </c>
      <c r="S16" s="3">
        <v>84755578499</v>
      </c>
      <c r="U16" s="3">
        <v>81481</v>
      </c>
      <c r="W16" s="3">
        <v>74846914874</v>
      </c>
      <c r="Y16" s="3">
        <v>25000</v>
      </c>
      <c r="AA16" s="3">
        <v>23022571527</v>
      </c>
      <c r="AC16" s="3">
        <v>160043</v>
      </c>
      <c r="AE16" s="3">
        <v>831024</v>
      </c>
      <c r="AG16" s="3">
        <v>144998033934</v>
      </c>
      <c r="AI16" s="3">
        <v>132903149340</v>
      </c>
      <c r="AK16" s="6">
        <v>0.13184350370012238</v>
      </c>
    </row>
    <row r="17" spans="1:37" ht="22.5">
      <c r="A17" s="2" t="s">
        <v>67</v>
      </c>
      <c r="C17" s="1" t="s">
        <v>45</v>
      </c>
      <c r="E17" s="1" t="s">
        <v>45</v>
      </c>
      <c r="G17" s="1" t="s">
        <v>68</v>
      </c>
      <c r="I17" s="1" t="s">
        <v>69</v>
      </c>
      <c r="K17" s="3">
        <v>16</v>
      </c>
      <c r="M17" s="3">
        <v>16</v>
      </c>
      <c r="O17" s="3">
        <v>8000</v>
      </c>
      <c r="Q17" s="3">
        <v>7709585400</v>
      </c>
      <c r="S17" s="3">
        <v>7148733408</v>
      </c>
      <c r="U17" s="3">
        <v>0</v>
      </c>
      <c r="W17" s="3">
        <v>0</v>
      </c>
      <c r="Y17" s="3">
        <v>0</v>
      </c>
      <c r="AA17" s="3">
        <v>0</v>
      </c>
      <c r="AC17" s="3">
        <v>8000</v>
      </c>
      <c r="AE17" s="3">
        <v>894240</v>
      </c>
      <c r="AG17" s="3">
        <v>7709585400</v>
      </c>
      <c r="AI17" s="3">
        <v>7148733408</v>
      </c>
      <c r="AK17" s="6">
        <v>7.091736081570545E-3</v>
      </c>
    </row>
    <row r="18" spans="1:37" ht="22.5">
      <c r="A18" s="2" t="s">
        <v>70</v>
      </c>
      <c r="C18" s="1" t="s">
        <v>45</v>
      </c>
      <c r="E18" s="1" t="s">
        <v>45</v>
      </c>
      <c r="G18" s="1" t="s">
        <v>71</v>
      </c>
      <c r="I18" s="1" t="s">
        <v>72</v>
      </c>
      <c r="K18" s="3">
        <v>18</v>
      </c>
      <c r="M18" s="3">
        <v>18</v>
      </c>
      <c r="O18" s="3">
        <v>500000</v>
      </c>
      <c r="Q18" s="3">
        <v>500000000000</v>
      </c>
      <c r="S18" s="3">
        <v>447966488662</v>
      </c>
      <c r="U18" s="3">
        <v>0</v>
      </c>
      <c r="W18" s="3">
        <v>0</v>
      </c>
      <c r="Y18" s="3">
        <v>0</v>
      </c>
      <c r="AA18" s="3">
        <v>0</v>
      </c>
      <c r="AC18" s="3">
        <v>500000</v>
      </c>
      <c r="AE18" s="3">
        <v>865203</v>
      </c>
      <c r="AG18" s="3">
        <v>500000000000</v>
      </c>
      <c r="AI18" s="3">
        <v>432287863912</v>
      </c>
      <c r="AK18" s="6">
        <v>0.4288412040514839</v>
      </c>
    </row>
    <row r="19" spans="1:37" ht="22.5">
      <c r="A19" s="2" t="s">
        <v>73</v>
      </c>
      <c r="C19" s="1" t="s">
        <v>45</v>
      </c>
      <c r="E19" s="1" t="s">
        <v>45</v>
      </c>
      <c r="G19" s="1" t="s">
        <v>74</v>
      </c>
      <c r="I19" s="1" t="s">
        <v>75</v>
      </c>
      <c r="K19" s="3">
        <v>0</v>
      </c>
      <c r="M19" s="3">
        <v>0</v>
      </c>
      <c r="O19" s="3">
        <v>118000</v>
      </c>
      <c r="Q19" s="3">
        <v>88637015280</v>
      </c>
      <c r="S19" s="3">
        <v>97883732806</v>
      </c>
      <c r="U19" s="3">
        <v>0</v>
      </c>
      <c r="W19" s="3">
        <v>0</v>
      </c>
      <c r="Y19" s="3">
        <v>0</v>
      </c>
      <c r="AA19" s="3">
        <v>0</v>
      </c>
      <c r="AC19" s="3">
        <v>118000</v>
      </c>
      <c r="AE19" s="3">
        <v>766095</v>
      </c>
      <c r="AG19" s="3">
        <v>88637015280</v>
      </c>
      <c r="AI19" s="3">
        <v>90333670572</v>
      </c>
      <c r="AK19" s="6">
        <v>8.9613434214689314E-2</v>
      </c>
    </row>
    <row r="20" spans="1:37" ht="22.5" thickBot="1">
      <c r="Q20" s="5">
        <f>SUM(Q9:Q19)</f>
        <v>827194321764</v>
      </c>
      <c r="S20" s="5">
        <f>SUM(S9:S19)</f>
        <v>769478278086</v>
      </c>
      <c r="W20" s="5">
        <f>SUM(W9:W19)</f>
        <v>74846914874</v>
      </c>
      <c r="AA20" s="5">
        <f>SUM(AA9:AA19)</f>
        <v>23022571527</v>
      </c>
      <c r="AG20" s="5">
        <f>SUM(AG9:AG19)</f>
        <v>879391380981</v>
      </c>
      <c r="AI20" s="5">
        <f>SUM(AI9:AI19)</f>
        <v>796504333134</v>
      </c>
      <c r="AK20" s="9">
        <f>SUM(AK9:AK19)</f>
        <v>0.79015375116554809</v>
      </c>
    </row>
    <row r="21" spans="1:37" ht="22.5" thickTop="1"/>
    <row r="22" spans="1:37">
      <c r="AI22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rightToLeft="1" workbookViewId="0">
      <selection activeCell="K18" sqref="K18"/>
    </sheetView>
  </sheetViews>
  <sheetFormatPr defaultRowHeight="21.75"/>
  <cols>
    <col min="1" max="1" width="37.28515625" style="1" bestFit="1" customWidth="1"/>
    <col min="2" max="2" width="1" style="1" customWidth="1"/>
    <col min="3" max="3" width="9" style="1" bestFit="1" customWidth="1"/>
    <col min="4" max="4" width="1" style="1" customWidth="1"/>
    <col min="5" max="5" width="15" style="1" bestFit="1" customWidth="1"/>
    <col min="6" max="6" width="1" style="1" customWidth="1"/>
    <col min="7" max="7" width="24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3.7109375" style="1" bestFit="1" customWidth="1"/>
    <col min="12" max="12" width="1" style="1" customWidth="1"/>
    <col min="13" max="13" width="29.425781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22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6" spans="1:13" ht="22.5">
      <c r="A6" s="12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6</v>
      </c>
    </row>
    <row r="7" spans="1:13" ht="22.5">
      <c r="A7" s="13" t="s">
        <v>3</v>
      </c>
      <c r="C7" s="16" t="s">
        <v>7</v>
      </c>
      <c r="E7" s="16" t="s">
        <v>76</v>
      </c>
      <c r="G7" s="16" t="s">
        <v>77</v>
      </c>
      <c r="I7" s="16" t="s">
        <v>78</v>
      </c>
      <c r="K7" s="16" t="s">
        <v>79</v>
      </c>
      <c r="M7" s="16" t="s">
        <v>80</v>
      </c>
    </row>
    <row r="8" spans="1:13" ht="22.5">
      <c r="A8" s="2" t="s">
        <v>81</v>
      </c>
      <c r="C8" s="1">
        <v>50000</v>
      </c>
      <c r="E8" s="3">
        <v>994000</v>
      </c>
      <c r="G8" s="3">
        <v>894605</v>
      </c>
      <c r="I8" s="1" t="s">
        <v>82</v>
      </c>
      <c r="K8" s="3">
        <v>44730250000</v>
      </c>
      <c r="M8" s="1" t="s">
        <v>145</v>
      </c>
    </row>
    <row r="9" spans="1:13" ht="22.5">
      <c r="A9" s="2" t="s">
        <v>64</v>
      </c>
      <c r="C9" s="1">
        <v>160043</v>
      </c>
      <c r="E9" s="3">
        <v>922068</v>
      </c>
      <c r="G9" s="3">
        <v>831024</v>
      </c>
      <c r="I9" s="1" t="s">
        <v>84</v>
      </c>
      <c r="K9" s="3">
        <v>132999574032</v>
      </c>
      <c r="M9" s="1" t="s">
        <v>145</v>
      </c>
    </row>
    <row r="10" spans="1:13" ht="22.5">
      <c r="A10" s="2" t="s">
        <v>85</v>
      </c>
      <c r="C10" s="1">
        <v>8000</v>
      </c>
      <c r="E10" s="3">
        <v>972000</v>
      </c>
      <c r="G10" s="3">
        <v>894240</v>
      </c>
      <c r="I10" s="1" t="s">
        <v>86</v>
      </c>
      <c r="K10" s="3">
        <v>7153920000</v>
      </c>
      <c r="M10" s="1" t="s">
        <v>145</v>
      </c>
    </row>
    <row r="11" spans="1:13" ht="22.5">
      <c r="A11" s="2" t="s">
        <v>52</v>
      </c>
      <c r="C11" s="1">
        <v>25000</v>
      </c>
      <c r="E11" s="3">
        <v>986791</v>
      </c>
      <c r="G11" s="3">
        <v>895377</v>
      </c>
      <c r="I11" s="1" t="s">
        <v>87</v>
      </c>
      <c r="K11" s="3">
        <v>22384425000</v>
      </c>
      <c r="M11" s="1" t="s">
        <v>145</v>
      </c>
    </row>
    <row r="12" spans="1:13" ht="22.5">
      <c r="A12" s="2" t="s">
        <v>88</v>
      </c>
      <c r="C12" s="1">
        <v>118000</v>
      </c>
      <c r="E12" s="3">
        <v>830125</v>
      </c>
      <c r="G12" s="3">
        <v>766095</v>
      </c>
      <c r="I12" s="1" t="s">
        <v>89</v>
      </c>
      <c r="K12" s="3">
        <v>90399210000</v>
      </c>
      <c r="M12" s="1" t="s">
        <v>145</v>
      </c>
    </row>
    <row r="13" spans="1:13" ht="22.5">
      <c r="A13" s="2" t="s">
        <v>90</v>
      </c>
      <c r="C13" s="1">
        <v>500000</v>
      </c>
      <c r="E13" s="3">
        <v>920000</v>
      </c>
      <c r="G13" s="3">
        <v>865203</v>
      </c>
      <c r="I13" s="1" t="s">
        <v>91</v>
      </c>
      <c r="K13" s="3">
        <v>432601500000</v>
      </c>
      <c r="M13" s="1" t="s">
        <v>145</v>
      </c>
    </row>
    <row r="14" spans="1:13" ht="22.5" thickBot="1">
      <c r="K14" s="5">
        <f>SUM(K8:K13)</f>
        <v>730268879032</v>
      </c>
    </row>
    <row r="15" spans="1:13" ht="22.5" thickTop="1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I8:I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X5" sqref="X5"/>
    </sheetView>
  </sheetViews>
  <sheetFormatPr defaultRowHeight="21.75"/>
  <cols>
    <col min="1" max="1" width="28.71093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2.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2.5">
      <c r="A6" s="12" t="s">
        <v>93</v>
      </c>
      <c r="C6" s="13" t="s">
        <v>94</v>
      </c>
      <c r="D6" s="13" t="s">
        <v>94</v>
      </c>
      <c r="E6" s="13" t="s">
        <v>94</v>
      </c>
      <c r="F6" s="13" t="s">
        <v>94</v>
      </c>
      <c r="G6" s="13" t="s">
        <v>94</v>
      </c>
      <c r="H6" s="13" t="s">
        <v>94</v>
      </c>
      <c r="I6" s="13" t="s">
        <v>94</v>
      </c>
      <c r="K6" s="13" t="s">
        <v>144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2.5">
      <c r="A7" s="13" t="s">
        <v>93</v>
      </c>
      <c r="C7" s="16" t="s">
        <v>95</v>
      </c>
      <c r="E7" s="16" t="s">
        <v>96</v>
      </c>
      <c r="G7" s="16" t="s">
        <v>97</v>
      </c>
      <c r="I7" s="16" t="s">
        <v>42</v>
      </c>
      <c r="K7" s="16" t="s">
        <v>98</v>
      </c>
      <c r="M7" s="16" t="s">
        <v>99</v>
      </c>
      <c r="O7" s="16" t="s">
        <v>100</v>
      </c>
      <c r="Q7" s="16" t="s">
        <v>98</v>
      </c>
      <c r="S7" s="16" t="s">
        <v>92</v>
      </c>
    </row>
    <row r="8" spans="1:19" ht="22.5">
      <c r="A8" s="2" t="s">
        <v>101</v>
      </c>
      <c r="C8" s="1" t="s">
        <v>102</v>
      </c>
      <c r="E8" s="1" t="s">
        <v>103</v>
      </c>
      <c r="G8" s="1" t="s">
        <v>104</v>
      </c>
      <c r="I8" s="1">
        <v>0</v>
      </c>
      <c r="K8" s="3">
        <v>100000</v>
      </c>
      <c r="M8" s="3">
        <v>0</v>
      </c>
      <c r="O8" s="3">
        <v>0</v>
      </c>
      <c r="Q8" s="3">
        <v>100000</v>
      </c>
      <c r="S8" s="6">
        <v>9.9202693355921342E-8</v>
      </c>
    </row>
    <row r="9" spans="1:19" ht="22.5">
      <c r="A9" s="2" t="s">
        <v>101</v>
      </c>
      <c r="C9" s="1" t="s">
        <v>105</v>
      </c>
      <c r="E9" s="1" t="s">
        <v>106</v>
      </c>
      <c r="G9" s="1" t="s">
        <v>107</v>
      </c>
      <c r="I9" s="1">
        <v>0</v>
      </c>
      <c r="K9" s="3">
        <v>162581901992</v>
      </c>
      <c r="M9" s="3">
        <v>100831596919</v>
      </c>
      <c r="O9" s="3">
        <v>251319760936</v>
      </c>
      <c r="Q9" s="3">
        <v>12093737975</v>
      </c>
      <c r="S9" s="6">
        <v>1.1997313798607861E-2</v>
      </c>
    </row>
    <row r="10" spans="1:19" ht="22.5" thickBot="1">
      <c r="K10" s="5">
        <f>SUM(K8:K9)</f>
        <v>162582001992</v>
      </c>
      <c r="M10" s="5">
        <f>SUM(M8:M9)</f>
        <v>100831596919</v>
      </c>
      <c r="O10" s="5">
        <f>SUM(O8:O9)</f>
        <v>251319760936</v>
      </c>
      <c r="Q10" s="5">
        <f>SUM(Q8:Q9)</f>
        <v>12093837975</v>
      </c>
      <c r="S10" s="7">
        <f>SUM(S8:S9)</f>
        <v>1.1997413001301216E-2</v>
      </c>
    </row>
    <row r="11" spans="1:19" ht="22.5" thickTop="1"/>
    <row r="13" spans="1:19">
      <c r="S13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workbookViewId="0">
      <selection activeCell="E14" sqref="E14"/>
    </sheetView>
  </sheetViews>
  <sheetFormatPr defaultRowHeight="21.75"/>
  <cols>
    <col min="1" max="1" width="28.57031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>
      <c r="A2" s="15" t="s">
        <v>0</v>
      </c>
      <c r="B2" s="15"/>
      <c r="C2" s="15"/>
      <c r="D2" s="15"/>
      <c r="E2" s="15"/>
      <c r="F2" s="15"/>
      <c r="G2" s="15"/>
    </row>
    <row r="3" spans="1:7" ht="22.5">
      <c r="A3" s="15" t="s">
        <v>108</v>
      </c>
      <c r="B3" s="15"/>
      <c r="C3" s="15"/>
      <c r="D3" s="15"/>
      <c r="E3" s="15"/>
      <c r="F3" s="15"/>
      <c r="G3" s="15"/>
    </row>
    <row r="4" spans="1:7" ht="22.5">
      <c r="A4" s="15" t="s">
        <v>2</v>
      </c>
      <c r="B4" s="15"/>
      <c r="C4" s="15"/>
      <c r="D4" s="15"/>
      <c r="E4" s="15"/>
      <c r="F4" s="15"/>
      <c r="G4" s="15"/>
    </row>
    <row r="6" spans="1:7" ht="22.5">
      <c r="A6" s="13" t="s">
        <v>112</v>
      </c>
      <c r="C6" s="13" t="s">
        <v>98</v>
      </c>
      <c r="E6" s="13" t="s">
        <v>135</v>
      </c>
      <c r="G6" s="13" t="s">
        <v>13</v>
      </c>
    </row>
    <row r="7" spans="1:7" ht="22.5">
      <c r="A7" s="2" t="s">
        <v>141</v>
      </c>
      <c r="C7" s="3">
        <v>35109293510</v>
      </c>
      <c r="E7" s="6">
        <f>C7/$C$11</f>
        <v>1.8240921059107442</v>
      </c>
      <c r="G7" s="6">
        <v>3.4829364780155692E-2</v>
      </c>
    </row>
    <row r="8" spans="1:7" ht="22.5">
      <c r="A8" s="2" t="s">
        <v>142</v>
      </c>
      <c r="C8" s="3">
        <v>-15828488061</v>
      </c>
      <c r="E8" s="6">
        <f t="shared" ref="E8:E10" si="0">C8/$C$11</f>
        <v>-0.82236403054789253</v>
      </c>
      <c r="G8" s="6">
        <v>-1.5702286474032448E-2</v>
      </c>
    </row>
    <row r="9" spans="1:7" ht="22.5">
      <c r="A9" s="2" t="s">
        <v>143</v>
      </c>
      <c r="C9" s="3">
        <v>0</v>
      </c>
      <c r="E9" s="6">
        <f t="shared" si="0"/>
        <v>0</v>
      </c>
      <c r="G9" s="6">
        <v>0</v>
      </c>
    </row>
    <row r="10" spans="1:7" ht="22.5">
      <c r="A10" s="2" t="s">
        <v>139</v>
      </c>
      <c r="C10" s="3">
        <f>'سایر درآمدها '!C10</f>
        <v>-33261207</v>
      </c>
      <c r="E10" s="6">
        <f t="shared" si="0"/>
        <v>-1.7280753628517885E-3</v>
      </c>
      <c r="G10" s="6">
        <v>-3.299601318668824E-5</v>
      </c>
    </row>
    <row r="11" spans="1:7" ht="22.5" thickBot="1">
      <c r="C11" s="5">
        <f>SUM(C7:C10)</f>
        <v>19247544242</v>
      </c>
      <c r="E11" s="11">
        <f>SUM(E7:E10)</f>
        <v>0.99999999999999989</v>
      </c>
      <c r="G11" s="7">
        <f>SUM(G7:G10)</f>
        <v>1.9094082292936555E-2</v>
      </c>
    </row>
    <row r="12" spans="1:7" ht="22.5" thickTop="1"/>
    <row r="13" spans="1:7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workbookViewId="0">
      <selection activeCell="I12" sqref="I12"/>
    </sheetView>
  </sheetViews>
  <sheetFormatPr defaultRowHeight="21.75"/>
  <cols>
    <col min="1" max="1" width="37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2.5">
      <c r="A3" s="15" t="s">
        <v>108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2.5">
      <c r="A6" s="13" t="s">
        <v>109</v>
      </c>
      <c r="B6" s="13" t="s">
        <v>109</v>
      </c>
      <c r="C6" s="13" t="s">
        <v>109</v>
      </c>
      <c r="D6" s="13" t="s">
        <v>109</v>
      </c>
      <c r="E6" s="13" t="s">
        <v>109</v>
      </c>
      <c r="F6" s="13" t="s">
        <v>109</v>
      </c>
      <c r="G6" s="13" t="s">
        <v>109</v>
      </c>
      <c r="I6" s="13" t="s">
        <v>110</v>
      </c>
      <c r="J6" s="13" t="s">
        <v>110</v>
      </c>
      <c r="K6" s="13" t="s">
        <v>110</v>
      </c>
      <c r="L6" s="13" t="s">
        <v>110</v>
      </c>
      <c r="M6" s="13" t="s">
        <v>110</v>
      </c>
      <c r="O6" s="13" t="s">
        <v>111</v>
      </c>
      <c r="P6" s="13" t="s">
        <v>111</v>
      </c>
      <c r="Q6" s="13" t="s">
        <v>111</v>
      </c>
      <c r="R6" s="13" t="s">
        <v>111</v>
      </c>
      <c r="S6" s="13" t="s">
        <v>111</v>
      </c>
    </row>
    <row r="7" spans="1:19" ht="22.5">
      <c r="A7" s="16" t="s">
        <v>112</v>
      </c>
      <c r="C7" s="16" t="s">
        <v>113</v>
      </c>
      <c r="E7" s="16" t="s">
        <v>41</v>
      </c>
      <c r="G7" s="16" t="s">
        <v>42</v>
      </c>
      <c r="I7" s="16" t="s">
        <v>114</v>
      </c>
      <c r="K7" s="16" t="s">
        <v>115</v>
      </c>
      <c r="M7" s="16" t="s">
        <v>116</v>
      </c>
      <c r="O7" s="16" t="s">
        <v>114</v>
      </c>
      <c r="Q7" s="16" t="s">
        <v>115</v>
      </c>
      <c r="S7" s="16" t="s">
        <v>116</v>
      </c>
    </row>
    <row r="8" spans="1:19" ht="22.5">
      <c r="A8" s="2" t="s">
        <v>51</v>
      </c>
      <c r="C8" s="1" t="s">
        <v>83</v>
      </c>
      <c r="E8" s="1" t="s">
        <v>50</v>
      </c>
      <c r="G8" s="3">
        <v>20</v>
      </c>
      <c r="I8" s="3">
        <v>816649104</v>
      </c>
      <c r="K8" s="1" t="s">
        <v>83</v>
      </c>
      <c r="M8" s="3">
        <v>816649104</v>
      </c>
      <c r="O8" s="3">
        <v>1554418185</v>
      </c>
      <c r="Q8" s="1" t="s">
        <v>83</v>
      </c>
      <c r="S8" s="3">
        <v>1554418185</v>
      </c>
    </row>
    <row r="9" spans="1:19" ht="22.5">
      <c r="A9" s="2" t="s">
        <v>48</v>
      </c>
      <c r="C9" s="1" t="s">
        <v>83</v>
      </c>
      <c r="E9" s="1" t="s">
        <v>50</v>
      </c>
      <c r="G9" s="3">
        <v>20</v>
      </c>
      <c r="I9" s="3">
        <v>16332981</v>
      </c>
      <c r="K9" s="1" t="s">
        <v>83</v>
      </c>
      <c r="M9" s="3">
        <v>16332981</v>
      </c>
      <c r="O9" s="3">
        <v>31088363</v>
      </c>
      <c r="Q9" s="1" t="s">
        <v>83</v>
      </c>
      <c r="S9" s="3">
        <v>31088363</v>
      </c>
    </row>
    <row r="10" spans="1:19" ht="22.5">
      <c r="A10" s="2" t="s">
        <v>70</v>
      </c>
      <c r="C10" s="1" t="s">
        <v>83</v>
      </c>
      <c r="E10" s="1" t="s">
        <v>72</v>
      </c>
      <c r="G10" s="3">
        <v>18</v>
      </c>
      <c r="I10" s="3">
        <v>8030847260</v>
      </c>
      <c r="K10" s="1" t="s">
        <v>83</v>
      </c>
      <c r="M10" s="3">
        <v>8030847260</v>
      </c>
      <c r="O10" s="3">
        <v>15330246574</v>
      </c>
      <c r="Q10" s="1" t="s">
        <v>83</v>
      </c>
      <c r="S10" s="3">
        <v>15330246574</v>
      </c>
    </row>
    <row r="11" spans="1:19" ht="22.5">
      <c r="A11" s="2" t="s">
        <v>44</v>
      </c>
      <c r="C11" s="1" t="s">
        <v>83</v>
      </c>
      <c r="E11" s="1" t="s">
        <v>47</v>
      </c>
      <c r="G11" s="3">
        <v>18</v>
      </c>
      <c r="I11" s="3">
        <v>0</v>
      </c>
      <c r="K11" s="1" t="s">
        <v>83</v>
      </c>
      <c r="M11" s="3">
        <v>0</v>
      </c>
      <c r="O11" s="3">
        <v>759347896</v>
      </c>
      <c r="Q11" s="1" t="s">
        <v>83</v>
      </c>
      <c r="S11" s="3">
        <v>759347896</v>
      </c>
    </row>
    <row r="12" spans="1:19" ht="22.5">
      <c r="A12" s="2" t="s">
        <v>67</v>
      </c>
      <c r="C12" s="1" t="s">
        <v>83</v>
      </c>
      <c r="E12" s="1" t="s">
        <v>69</v>
      </c>
      <c r="G12" s="3">
        <v>16</v>
      </c>
      <c r="I12" s="3">
        <v>105970887</v>
      </c>
      <c r="K12" s="1" t="s">
        <v>83</v>
      </c>
      <c r="M12" s="3">
        <v>105970887</v>
      </c>
      <c r="O12" s="3">
        <v>217641721</v>
      </c>
      <c r="Q12" s="1" t="s">
        <v>83</v>
      </c>
      <c r="S12" s="3">
        <v>217641721</v>
      </c>
    </row>
    <row r="13" spans="1:19" ht="22.5" thickBot="1">
      <c r="I13" s="5">
        <f>SUM(I8:I12)</f>
        <v>8969800232</v>
      </c>
      <c r="K13" s="5">
        <f>SUM(K8:K12)</f>
        <v>0</v>
      </c>
      <c r="M13" s="5">
        <f>SUM(M8:M12)</f>
        <v>8969800232</v>
      </c>
      <c r="O13" s="5">
        <f>SUM(O8:O12)</f>
        <v>17892742739</v>
      </c>
      <c r="Q13" s="5">
        <f>SUM(Q8:Q12)</f>
        <v>0</v>
      </c>
      <c r="S13" s="5">
        <f>SUM(S8:S12)</f>
        <v>17892742739</v>
      </c>
    </row>
    <row r="14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"/>
  <sheetViews>
    <sheetView rightToLeft="1" topLeftCell="H1" workbookViewId="0">
      <selection activeCell="M10" sqref="M10"/>
    </sheetView>
  </sheetViews>
  <sheetFormatPr defaultRowHeight="21.75"/>
  <cols>
    <col min="1" max="1" width="36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2.5">
      <c r="A3" s="15" t="s">
        <v>108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2.5">
      <c r="A6" s="12" t="s">
        <v>3</v>
      </c>
      <c r="C6" s="13" t="s">
        <v>117</v>
      </c>
      <c r="D6" s="13" t="s">
        <v>117</v>
      </c>
      <c r="E6" s="13" t="s">
        <v>117</v>
      </c>
      <c r="F6" s="13" t="s">
        <v>117</v>
      </c>
      <c r="G6" s="13" t="s">
        <v>117</v>
      </c>
      <c r="I6" s="13" t="s">
        <v>110</v>
      </c>
      <c r="J6" s="13" t="s">
        <v>110</v>
      </c>
      <c r="K6" s="13" t="s">
        <v>110</v>
      </c>
      <c r="L6" s="13" t="s">
        <v>110</v>
      </c>
      <c r="M6" s="13" t="s">
        <v>110</v>
      </c>
      <c r="O6" s="13" t="s">
        <v>111</v>
      </c>
      <c r="P6" s="13" t="s">
        <v>111</v>
      </c>
      <c r="Q6" s="13" t="s">
        <v>111</v>
      </c>
      <c r="R6" s="13" t="s">
        <v>111</v>
      </c>
      <c r="S6" s="13" t="s">
        <v>111</v>
      </c>
    </row>
    <row r="7" spans="1:19" ht="22.5">
      <c r="A7" s="13" t="s">
        <v>3</v>
      </c>
      <c r="C7" s="16" t="s">
        <v>118</v>
      </c>
      <c r="E7" s="16" t="s">
        <v>119</v>
      </c>
      <c r="G7" s="16" t="s">
        <v>120</v>
      </c>
      <c r="I7" s="16" t="s">
        <v>121</v>
      </c>
      <c r="K7" s="16" t="s">
        <v>115</v>
      </c>
      <c r="M7" s="16" t="s">
        <v>122</v>
      </c>
      <c r="O7" s="16" t="s">
        <v>121</v>
      </c>
      <c r="Q7" s="16" t="s">
        <v>115</v>
      </c>
      <c r="S7" s="16" t="s">
        <v>122</v>
      </c>
    </row>
    <row r="8" spans="1:19" ht="22.5">
      <c r="A8" s="2" t="s">
        <v>31</v>
      </c>
      <c r="C8" s="1" t="s">
        <v>123</v>
      </c>
      <c r="E8" s="3">
        <v>100000</v>
      </c>
      <c r="G8" s="3">
        <v>1650</v>
      </c>
      <c r="I8" s="3">
        <v>165000000</v>
      </c>
      <c r="K8" s="3">
        <v>15835913</v>
      </c>
      <c r="M8" s="3">
        <v>149164087</v>
      </c>
      <c r="O8" s="3">
        <v>165000000</v>
      </c>
      <c r="Q8" s="3">
        <v>15835913</v>
      </c>
      <c r="S8" s="3">
        <v>149164087</v>
      </c>
    </row>
    <row r="9" spans="1:19">
      <c r="I9" s="10"/>
    </row>
    <row r="10" spans="1:19">
      <c r="M10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rightToLeft="1" workbookViewId="0">
      <selection activeCell="Q28" sqref="Q28:Q37"/>
    </sheetView>
  </sheetViews>
  <sheetFormatPr defaultRowHeight="21.75"/>
  <cols>
    <col min="1" max="1" width="37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6384" width="9.140625" style="1"/>
  </cols>
  <sheetData>
    <row r="2" spans="1:17" ht="22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2.5">
      <c r="A3" s="15" t="s">
        <v>108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2.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2.5">
      <c r="A6" s="12" t="s">
        <v>3</v>
      </c>
      <c r="C6" s="13" t="s">
        <v>110</v>
      </c>
      <c r="D6" s="13" t="s">
        <v>110</v>
      </c>
      <c r="E6" s="13" t="s">
        <v>110</v>
      </c>
      <c r="F6" s="13" t="s">
        <v>110</v>
      </c>
      <c r="G6" s="13" t="s">
        <v>110</v>
      </c>
      <c r="H6" s="13" t="s">
        <v>110</v>
      </c>
      <c r="I6" s="13" t="s">
        <v>110</v>
      </c>
      <c r="K6" s="13" t="s">
        <v>111</v>
      </c>
      <c r="L6" s="13" t="s">
        <v>111</v>
      </c>
      <c r="M6" s="13" t="s">
        <v>111</v>
      </c>
      <c r="N6" s="13" t="s">
        <v>111</v>
      </c>
      <c r="O6" s="13" t="s">
        <v>111</v>
      </c>
      <c r="P6" s="13" t="s">
        <v>111</v>
      </c>
      <c r="Q6" s="13" t="s">
        <v>111</v>
      </c>
    </row>
    <row r="7" spans="1:17" ht="22.5">
      <c r="A7" s="13" t="s">
        <v>3</v>
      </c>
      <c r="C7" s="16" t="s">
        <v>7</v>
      </c>
      <c r="E7" s="16" t="s">
        <v>124</v>
      </c>
      <c r="G7" s="16" t="s">
        <v>125</v>
      </c>
      <c r="I7" s="16" t="s">
        <v>126</v>
      </c>
      <c r="K7" s="16" t="s">
        <v>7</v>
      </c>
      <c r="M7" s="16" t="s">
        <v>124</v>
      </c>
      <c r="O7" s="16" t="s">
        <v>125</v>
      </c>
      <c r="Q7" s="16" t="s">
        <v>126</v>
      </c>
    </row>
    <row r="8" spans="1:17" ht="22.5">
      <c r="A8" s="2" t="s">
        <v>22</v>
      </c>
      <c r="C8" s="3">
        <v>89546</v>
      </c>
      <c r="E8" s="3">
        <v>5338730885</v>
      </c>
      <c r="G8" s="3">
        <v>3918988659</v>
      </c>
      <c r="I8" s="3">
        <v>1419742226</v>
      </c>
      <c r="K8" s="3">
        <v>89546</v>
      </c>
      <c r="M8" s="3">
        <v>5338730885</v>
      </c>
      <c r="O8" s="3">
        <v>2993775344</v>
      </c>
      <c r="Q8" s="3">
        <v>2344955541</v>
      </c>
    </row>
    <row r="9" spans="1:17" ht="22.5">
      <c r="A9" s="2" t="s">
        <v>31</v>
      </c>
      <c r="C9" s="3">
        <v>100000</v>
      </c>
      <c r="E9" s="3">
        <v>3987538700</v>
      </c>
      <c r="G9" s="3">
        <v>3655111775</v>
      </c>
      <c r="I9" s="3">
        <v>332426925</v>
      </c>
      <c r="K9" s="3">
        <v>100000</v>
      </c>
      <c r="M9" s="3">
        <v>3987538700</v>
      </c>
      <c r="O9" s="3">
        <v>2019119750</v>
      </c>
      <c r="Q9" s="3">
        <v>1968418950</v>
      </c>
    </row>
    <row r="10" spans="1:17" ht="22.5">
      <c r="A10" s="2" t="s">
        <v>17</v>
      </c>
      <c r="C10" s="3">
        <v>110000</v>
      </c>
      <c r="E10" s="3">
        <v>9252955415</v>
      </c>
      <c r="G10" s="3">
        <v>7696708222</v>
      </c>
      <c r="I10" s="3">
        <v>1556247193</v>
      </c>
      <c r="K10" s="3">
        <v>110000</v>
      </c>
      <c r="M10" s="3">
        <v>9252955415</v>
      </c>
      <c r="O10" s="3">
        <v>8423908212</v>
      </c>
      <c r="Q10" s="3">
        <v>829047203</v>
      </c>
    </row>
    <row r="11" spans="1:17" ht="22.5">
      <c r="A11" s="2" t="s">
        <v>27</v>
      </c>
      <c r="C11" s="3">
        <v>1350</v>
      </c>
      <c r="E11" s="3">
        <v>8503926937</v>
      </c>
      <c r="G11" s="3">
        <v>8514121527</v>
      </c>
      <c r="I11" s="3">
        <v>-10194590</v>
      </c>
      <c r="K11" s="3">
        <v>1350</v>
      </c>
      <c r="M11" s="3">
        <v>8503926937</v>
      </c>
      <c r="O11" s="3">
        <v>7161875998</v>
      </c>
      <c r="Q11" s="3">
        <v>1342050939</v>
      </c>
    </row>
    <row r="12" spans="1:17" ht="22.5">
      <c r="A12" s="2" t="s">
        <v>20</v>
      </c>
      <c r="C12" s="3">
        <v>303970</v>
      </c>
      <c r="E12" s="3">
        <v>2393301031</v>
      </c>
      <c r="G12" s="3">
        <v>1515867689</v>
      </c>
      <c r="I12" s="3">
        <v>877433342</v>
      </c>
      <c r="K12" s="3">
        <v>303970</v>
      </c>
      <c r="M12" s="3">
        <v>2393301031</v>
      </c>
      <c r="O12" s="3">
        <v>1452355361</v>
      </c>
      <c r="Q12" s="3">
        <v>940945670</v>
      </c>
    </row>
    <row r="13" spans="1:17" ht="22.5">
      <c r="A13" s="2" t="s">
        <v>28</v>
      </c>
      <c r="C13" s="3">
        <v>3742</v>
      </c>
      <c r="E13" s="3">
        <v>92752758</v>
      </c>
      <c r="G13" s="3">
        <v>78349419</v>
      </c>
      <c r="I13" s="3">
        <v>14403339</v>
      </c>
      <c r="K13" s="3">
        <v>3742</v>
      </c>
      <c r="M13" s="3">
        <v>92752758</v>
      </c>
      <c r="O13" s="3">
        <v>74803873</v>
      </c>
      <c r="Q13" s="3">
        <v>17948885</v>
      </c>
    </row>
    <row r="14" spans="1:17" ht="22.5">
      <c r="A14" s="2" t="s">
        <v>25</v>
      </c>
      <c r="C14" s="3">
        <v>3772</v>
      </c>
      <c r="E14" s="3">
        <v>128058385</v>
      </c>
      <c r="G14" s="3">
        <v>93978210</v>
      </c>
      <c r="I14" s="3">
        <v>34080175</v>
      </c>
      <c r="K14" s="3">
        <v>3772</v>
      </c>
      <c r="M14" s="3">
        <v>128058385</v>
      </c>
      <c r="O14" s="3">
        <v>89044433</v>
      </c>
      <c r="Q14" s="3">
        <v>39013952</v>
      </c>
    </row>
    <row r="15" spans="1:17" ht="22.5">
      <c r="A15" s="2" t="s">
        <v>21</v>
      </c>
      <c r="C15" s="3">
        <v>15219</v>
      </c>
      <c r="E15" s="3">
        <v>378347783</v>
      </c>
      <c r="G15" s="3">
        <v>246088068</v>
      </c>
      <c r="I15" s="3">
        <v>132259715</v>
      </c>
      <c r="K15" s="3">
        <v>15219</v>
      </c>
      <c r="M15" s="3">
        <v>378347783</v>
      </c>
      <c r="O15" s="3">
        <v>200599761</v>
      </c>
      <c r="Q15" s="3">
        <v>177748022</v>
      </c>
    </row>
    <row r="16" spans="1:17" ht="22.5">
      <c r="A16" s="2" t="s">
        <v>16</v>
      </c>
      <c r="C16" s="3">
        <v>159000</v>
      </c>
      <c r="E16" s="3">
        <v>1412796606</v>
      </c>
      <c r="G16" s="3">
        <v>845820057</v>
      </c>
      <c r="I16" s="3">
        <v>566976549</v>
      </c>
      <c r="K16" s="3">
        <v>159000</v>
      </c>
      <c r="M16" s="3">
        <v>1412796606</v>
      </c>
      <c r="O16" s="3">
        <v>699581746</v>
      </c>
      <c r="Q16" s="3">
        <v>713214860</v>
      </c>
    </row>
    <row r="17" spans="1:17" ht="22.5">
      <c r="A17" s="2" t="s">
        <v>19</v>
      </c>
      <c r="C17" s="3">
        <v>100000</v>
      </c>
      <c r="E17" s="3">
        <v>722981525</v>
      </c>
      <c r="G17" s="3">
        <v>443433950</v>
      </c>
      <c r="I17" s="3">
        <v>279547575</v>
      </c>
      <c r="K17" s="3">
        <v>100000</v>
      </c>
      <c r="M17" s="3">
        <v>722981525</v>
      </c>
      <c r="O17" s="3">
        <v>376539067</v>
      </c>
      <c r="Q17" s="3">
        <v>346442458</v>
      </c>
    </row>
    <row r="18" spans="1:17" ht="22.5">
      <c r="A18" s="2" t="s">
        <v>34</v>
      </c>
      <c r="C18" s="3">
        <v>58470</v>
      </c>
      <c r="E18" s="3">
        <v>927730378</v>
      </c>
      <c r="G18" s="3">
        <v>704825444</v>
      </c>
      <c r="I18" s="3">
        <v>222904934</v>
      </c>
      <c r="K18" s="3">
        <v>58470</v>
      </c>
      <c r="M18" s="3">
        <v>927730378</v>
      </c>
      <c r="O18" s="3">
        <v>704825444</v>
      </c>
      <c r="Q18" s="3">
        <v>222904934</v>
      </c>
    </row>
    <row r="19" spans="1:17" ht="22.5">
      <c r="A19" s="2" t="s">
        <v>33</v>
      </c>
      <c r="C19" s="3">
        <v>1079188</v>
      </c>
      <c r="E19" s="3">
        <v>9646847232</v>
      </c>
      <c r="G19" s="3">
        <v>9324080716</v>
      </c>
      <c r="I19" s="3">
        <v>322766516</v>
      </c>
      <c r="K19" s="3">
        <v>1079188</v>
      </c>
      <c r="M19" s="3">
        <v>9646847232</v>
      </c>
      <c r="O19" s="3">
        <v>9324080716</v>
      </c>
      <c r="Q19" s="3">
        <v>322766516</v>
      </c>
    </row>
    <row r="20" spans="1:17" ht="22.5">
      <c r="A20" s="2" t="s">
        <v>23</v>
      </c>
      <c r="C20" s="3">
        <v>1997564</v>
      </c>
      <c r="E20" s="3">
        <v>16293508804</v>
      </c>
      <c r="G20" s="3">
        <v>11411588235</v>
      </c>
      <c r="I20" s="3">
        <v>4881920569</v>
      </c>
      <c r="K20" s="3">
        <v>1997564</v>
      </c>
      <c r="M20" s="3">
        <v>16293508804</v>
      </c>
      <c r="O20" s="3">
        <v>11593572308</v>
      </c>
      <c r="Q20" s="3">
        <v>4699936496</v>
      </c>
    </row>
    <row r="21" spans="1:17" ht="22.5">
      <c r="A21" s="2" t="s">
        <v>24</v>
      </c>
      <c r="C21" s="3">
        <v>1759000</v>
      </c>
      <c r="E21" s="3">
        <v>12558736697</v>
      </c>
      <c r="G21" s="3">
        <v>7803486880</v>
      </c>
      <c r="I21" s="3">
        <v>4755249817</v>
      </c>
      <c r="K21" s="3">
        <v>1759000</v>
      </c>
      <c r="M21" s="3">
        <v>12558736697</v>
      </c>
      <c r="O21" s="3">
        <v>9008846907</v>
      </c>
      <c r="Q21" s="3">
        <v>3549889790</v>
      </c>
    </row>
    <row r="22" spans="1:17" ht="22.5">
      <c r="A22" s="2" t="s">
        <v>32</v>
      </c>
      <c r="C22" s="3">
        <v>1142723</v>
      </c>
      <c r="E22" s="3">
        <v>10788497551</v>
      </c>
      <c r="G22" s="3">
        <v>8022912485</v>
      </c>
      <c r="I22" s="3">
        <v>2765585066</v>
      </c>
      <c r="K22" s="3">
        <v>1142723</v>
      </c>
      <c r="M22" s="3">
        <v>10788497551</v>
      </c>
      <c r="O22" s="3">
        <v>7712859168</v>
      </c>
      <c r="Q22" s="3">
        <v>3075638383</v>
      </c>
    </row>
    <row r="23" spans="1:17" ht="22.5">
      <c r="A23" s="2" t="s">
        <v>29</v>
      </c>
      <c r="C23" s="3">
        <v>4483253</v>
      </c>
      <c r="E23" s="3">
        <v>27511837332</v>
      </c>
      <c r="G23" s="3">
        <v>20519559811</v>
      </c>
      <c r="I23" s="3">
        <v>6992277521</v>
      </c>
      <c r="K23" s="3">
        <v>4483253</v>
      </c>
      <c r="M23" s="3">
        <v>27511837332</v>
      </c>
      <c r="O23" s="3">
        <v>18987918068</v>
      </c>
      <c r="Q23" s="3">
        <v>8523919264</v>
      </c>
    </row>
    <row r="24" spans="1:17" ht="22.5">
      <c r="A24" s="2" t="s">
        <v>15</v>
      </c>
      <c r="C24" s="3">
        <v>12400000</v>
      </c>
      <c r="E24" s="3">
        <v>12794822200</v>
      </c>
      <c r="G24" s="3">
        <v>8030531400</v>
      </c>
      <c r="I24" s="3">
        <v>4764290800</v>
      </c>
      <c r="K24" s="3">
        <v>12400000</v>
      </c>
      <c r="M24" s="3">
        <v>12794822200</v>
      </c>
      <c r="O24" s="3">
        <v>7821786700</v>
      </c>
      <c r="Q24" s="3">
        <v>4973035500</v>
      </c>
    </row>
    <row r="25" spans="1:17" ht="22.5">
      <c r="A25" s="2" t="s">
        <v>18</v>
      </c>
      <c r="C25" s="3">
        <v>195000</v>
      </c>
      <c r="E25" s="3">
        <v>8772090015</v>
      </c>
      <c r="G25" s="3">
        <v>5795279685</v>
      </c>
      <c r="I25" s="3">
        <v>2976810330</v>
      </c>
      <c r="K25" s="3">
        <v>195000</v>
      </c>
      <c r="M25" s="3">
        <v>8772090015</v>
      </c>
      <c r="O25" s="3">
        <v>5481108018</v>
      </c>
      <c r="Q25" s="3">
        <v>3290981997</v>
      </c>
    </row>
    <row r="26" spans="1:17" ht="22.5">
      <c r="A26" s="2" t="s">
        <v>30</v>
      </c>
      <c r="C26" s="3">
        <v>780572</v>
      </c>
      <c r="E26" s="3">
        <v>7845558443</v>
      </c>
      <c r="G26" s="3">
        <v>5770157022</v>
      </c>
      <c r="I26" s="3">
        <v>2075401421</v>
      </c>
      <c r="K26" s="3">
        <v>780572</v>
      </c>
      <c r="M26" s="3">
        <v>7845558443</v>
      </c>
      <c r="O26" s="3">
        <v>6335964784</v>
      </c>
      <c r="Q26" s="3">
        <v>1509593659</v>
      </c>
    </row>
    <row r="27" spans="1:17" ht="22.5">
      <c r="A27" s="2" t="s">
        <v>26</v>
      </c>
      <c r="C27" s="3">
        <v>0</v>
      </c>
      <c r="E27" s="3">
        <v>0</v>
      </c>
      <c r="G27" s="3">
        <v>0</v>
      </c>
      <c r="I27" s="3">
        <v>0</v>
      </c>
      <c r="K27" s="3">
        <v>600</v>
      </c>
      <c r="M27" s="3">
        <v>3773435901</v>
      </c>
      <c r="O27" s="3">
        <v>3177638181</v>
      </c>
      <c r="Q27" s="3">
        <v>595797720</v>
      </c>
    </row>
    <row r="28" spans="1:17" ht="22.5">
      <c r="A28" s="2" t="s">
        <v>127</v>
      </c>
      <c r="C28" s="3">
        <v>1000</v>
      </c>
      <c r="E28" s="3">
        <v>1009267750</v>
      </c>
      <c r="G28" s="3">
        <v>999275000</v>
      </c>
      <c r="I28" s="3">
        <v>9992750</v>
      </c>
      <c r="K28" s="3">
        <v>1000</v>
      </c>
      <c r="M28" s="3">
        <v>1009267750</v>
      </c>
      <c r="O28" s="3">
        <v>999275000</v>
      </c>
      <c r="Q28" s="3">
        <v>9992750</v>
      </c>
    </row>
    <row r="29" spans="1:17" ht="22.5">
      <c r="A29" s="2" t="s">
        <v>61</v>
      </c>
      <c r="C29" s="3">
        <v>25000</v>
      </c>
      <c r="E29" s="3">
        <v>23593132568</v>
      </c>
      <c r="G29" s="3">
        <v>23216305966</v>
      </c>
      <c r="I29" s="3">
        <v>376826602</v>
      </c>
      <c r="K29" s="3">
        <v>25000</v>
      </c>
      <c r="M29" s="3">
        <v>23593132568</v>
      </c>
      <c r="O29" s="3">
        <v>23091729375</v>
      </c>
      <c r="Q29" s="3">
        <v>501403193</v>
      </c>
    </row>
    <row r="30" spans="1:17" ht="22.5">
      <c r="A30" s="2" t="s">
        <v>64</v>
      </c>
      <c r="C30" s="3">
        <v>160043</v>
      </c>
      <c r="E30" s="3">
        <v>132903149340</v>
      </c>
      <c r="G30" s="3">
        <v>136973722246</v>
      </c>
      <c r="I30" s="3">
        <v>-4070572906</v>
      </c>
      <c r="K30" s="3">
        <v>160043</v>
      </c>
      <c r="M30" s="3">
        <v>132903149340</v>
      </c>
      <c r="O30" s="3">
        <v>144863056671</v>
      </c>
      <c r="Q30" s="3">
        <v>-11959907331</v>
      </c>
    </row>
    <row r="31" spans="1:17" ht="22.5">
      <c r="A31" s="2" t="s">
        <v>52</v>
      </c>
      <c r="C31" s="3">
        <v>25000</v>
      </c>
      <c r="E31" s="3">
        <v>22368196291</v>
      </c>
      <c r="G31" s="3">
        <v>22080180255</v>
      </c>
      <c r="I31" s="3">
        <v>288016036</v>
      </c>
      <c r="K31" s="3">
        <v>25000</v>
      </c>
      <c r="M31" s="3">
        <v>22368196291</v>
      </c>
      <c r="O31" s="3">
        <v>24270208141</v>
      </c>
      <c r="Q31" s="3">
        <v>-1902011850</v>
      </c>
    </row>
    <row r="32" spans="1:17" ht="22.5">
      <c r="A32" s="2" t="s">
        <v>55</v>
      </c>
      <c r="C32" s="3">
        <v>25000</v>
      </c>
      <c r="E32" s="3">
        <v>20618940422</v>
      </c>
      <c r="G32" s="3">
        <v>20086151974</v>
      </c>
      <c r="I32" s="3">
        <v>532788448</v>
      </c>
      <c r="K32" s="3">
        <v>25000</v>
      </c>
      <c r="M32" s="3">
        <v>20618940422</v>
      </c>
      <c r="O32" s="3">
        <v>19641779973</v>
      </c>
      <c r="Q32" s="3">
        <v>977160449</v>
      </c>
    </row>
    <row r="33" spans="1:17" ht="22.5">
      <c r="A33" s="2" t="s">
        <v>58</v>
      </c>
      <c r="C33" s="3">
        <v>25000</v>
      </c>
      <c r="E33" s="3">
        <v>20758214375</v>
      </c>
      <c r="G33" s="3">
        <v>19858667020</v>
      </c>
      <c r="I33" s="3">
        <v>899547355</v>
      </c>
      <c r="K33" s="3">
        <v>25000</v>
      </c>
      <c r="M33" s="3">
        <v>20758214375</v>
      </c>
      <c r="O33" s="3">
        <v>19764368785</v>
      </c>
      <c r="Q33" s="3">
        <v>993845590</v>
      </c>
    </row>
    <row r="34" spans="1:17" ht="22.5">
      <c r="A34" s="2" t="s">
        <v>90</v>
      </c>
      <c r="C34" s="3">
        <v>500000</v>
      </c>
      <c r="E34" s="3">
        <v>432287863912</v>
      </c>
      <c r="G34" s="3">
        <v>447966488661</v>
      </c>
      <c r="I34" s="3">
        <v>-15678624749</v>
      </c>
      <c r="K34" s="3">
        <v>500000</v>
      </c>
      <c r="M34" s="3">
        <v>432287863912</v>
      </c>
      <c r="O34" s="3">
        <v>458537319249</v>
      </c>
      <c r="Q34" s="3">
        <v>-26249455337</v>
      </c>
    </row>
    <row r="35" spans="1:17" ht="22.5">
      <c r="A35" s="2" t="s">
        <v>88</v>
      </c>
      <c r="C35" s="3">
        <v>118000</v>
      </c>
      <c r="E35" s="3">
        <v>90333670572</v>
      </c>
      <c r="G35" s="3">
        <v>97883732805</v>
      </c>
      <c r="I35" s="3">
        <v>-7550062233</v>
      </c>
      <c r="K35" s="3">
        <v>118000</v>
      </c>
      <c r="M35" s="3">
        <v>90333670572</v>
      </c>
      <c r="O35" s="3">
        <v>86881253391</v>
      </c>
      <c r="Q35" s="3">
        <v>3452417181</v>
      </c>
    </row>
    <row r="36" spans="1:17" ht="22.5">
      <c r="A36" s="2" t="s">
        <v>128</v>
      </c>
      <c r="C36" s="3">
        <v>0</v>
      </c>
      <c r="E36" s="3">
        <v>0</v>
      </c>
      <c r="G36" s="3">
        <v>0</v>
      </c>
      <c r="I36" s="3">
        <v>0</v>
      </c>
      <c r="K36" s="3">
        <v>749</v>
      </c>
      <c r="M36" s="3">
        <v>785343928</v>
      </c>
      <c r="O36" s="3">
        <v>743945276</v>
      </c>
      <c r="Q36" s="3">
        <v>41398652</v>
      </c>
    </row>
    <row r="37" spans="1:17" ht="22.5">
      <c r="A37" s="2" t="s">
        <v>81</v>
      </c>
      <c r="C37" s="3">
        <v>0</v>
      </c>
      <c r="E37" s="3">
        <v>0</v>
      </c>
      <c r="G37" s="3">
        <v>0</v>
      </c>
      <c r="I37" s="3">
        <v>0</v>
      </c>
      <c r="K37" s="3">
        <v>50000</v>
      </c>
      <c r="M37" s="3">
        <v>44697820568</v>
      </c>
      <c r="O37" s="3">
        <v>44697570750</v>
      </c>
      <c r="Q37" s="3">
        <v>249818</v>
      </c>
    </row>
    <row r="38" spans="1:17" ht="22.5" thickBot="1">
      <c r="E38" s="5">
        <f>SUM(E8:E37)</f>
        <v>883223453907</v>
      </c>
      <c r="G38" s="5">
        <f>SUM(G8:G37)</f>
        <v>873455413181</v>
      </c>
      <c r="I38" s="5">
        <f>SUM(I8:I37)</f>
        <v>9768040726</v>
      </c>
      <c r="M38" s="5">
        <f>SUM(M8:M37)</f>
        <v>932480054304</v>
      </c>
      <c r="O38" s="5">
        <f>SUM(O8:O37)</f>
        <v>927130710450</v>
      </c>
      <c r="Q38" s="5">
        <f>SUM(Q8:Q37)</f>
        <v>5349343854</v>
      </c>
    </row>
    <row r="39" spans="1:17" ht="22.5" thickTop="1"/>
    <row r="40" spans="1:17">
      <c r="I40" s="3"/>
      <c r="Q40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 تعدیل قیمت 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2020-04-25T12:36:07Z</dcterms:created>
  <dcterms:modified xsi:type="dcterms:W3CDTF">2020-04-29T11:49:38Z</dcterms:modified>
</cp:coreProperties>
</file>