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CAC974D8-E6D5-4F04-9511-84C16096B2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6" l="1"/>
  <c r="G11" i="15"/>
  <c r="C10" i="15"/>
  <c r="C11" i="15" s="1"/>
  <c r="Q20" i="12"/>
  <c r="O20" i="12"/>
  <c r="M20" i="12"/>
  <c r="K20" i="12"/>
  <c r="I20" i="12"/>
  <c r="G20" i="12"/>
  <c r="E20" i="12"/>
  <c r="C20" i="12"/>
  <c r="U9" i="11"/>
  <c r="U13" i="11"/>
  <c r="U17" i="11"/>
  <c r="U21" i="11"/>
  <c r="U25" i="11"/>
  <c r="U8" i="11"/>
  <c r="K11" i="11"/>
  <c r="K15" i="11"/>
  <c r="K19" i="11"/>
  <c r="K23" i="11"/>
  <c r="K27" i="11"/>
  <c r="S29" i="11"/>
  <c r="U10" i="11" s="1"/>
  <c r="Q29" i="11"/>
  <c r="O29" i="11"/>
  <c r="M29" i="11"/>
  <c r="I29" i="11"/>
  <c r="K12" i="11" s="1"/>
  <c r="G29" i="11"/>
  <c r="E29" i="11"/>
  <c r="C29" i="11"/>
  <c r="Q31" i="10"/>
  <c r="O31" i="10"/>
  <c r="M31" i="10"/>
  <c r="I31" i="10"/>
  <c r="G31" i="10"/>
  <c r="E31" i="10"/>
  <c r="E8" i="15" l="1"/>
  <c r="E10" i="15"/>
  <c r="E9" i="15"/>
  <c r="E7" i="15"/>
  <c r="E11" i="15" s="1"/>
  <c r="K26" i="11"/>
  <c r="K14" i="11"/>
  <c r="U20" i="11"/>
  <c r="K22" i="11"/>
  <c r="K18" i="11"/>
  <c r="K10" i="11"/>
  <c r="U28" i="11"/>
  <c r="U24" i="11"/>
  <c r="U16" i="11"/>
  <c r="U12" i="11"/>
  <c r="K8" i="11"/>
  <c r="K25" i="11"/>
  <c r="K21" i="11"/>
  <c r="K17" i="11"/>
  <c r="K13" i="11"/>
  <c r="K9" i="11"/>
  <c r="U27" i="11"/>
  <c r="U23" i="11"/>
  <c r="U19" i="11"/>
  <c r="U15" i="11"/>
  <c r="U11" i="11"/>
  <c r="U29" i="11" s="1"/>
  <c r="K28" i="11"/>
  <c r="K24" i="11"/>
  <c r="K20" i="11"/>
  <c r="K16" i="11"/>
  <c r="U26" i="11"/>
  <c r="U22" i="11"/>
  <c r="U18" i="11"/>
  <c r="U14" i="11"/>
  <c r="Q39" i="9"/>
  <c r="O39" i="9"/>
  <c r="M39" i="9"/>
  <c r="I39" i="9"/>
  <c r="G39" i="9"/>
  <c r="E39" i="9"/>
  <c r="S11" i="8"/>
  <c r="Q11" i="8"/>
  <c r="O11" i="8"/>
  <c r="M11" i="8"/>
  <c r="K11" i="8"/>
  <c r="I11" i="8"/>
  <c r="S13" i="7"/>
  <c r="O13" i="7"/>
  <c r="M13" i="7"/>
  <c r="K13" i="7"/>
  <c r="I13" i="7"/>
  <c r="Q9" i="6"/>
  <c r="Q10" i="6" s="1"/>
  <c r="O10" i="6"/>
  <c r="M10" i="6"/>
  <c r="K10" i="6"/>
  <c r="AK20" i="3"/>
  <c r="AI20" i="3"/>
  <c r="AG20" i="3"/>
  <c r="AA20" i="3"/>
  <c r="W20" i="3"/>
  <c r="S20" i="3"/>
  <c r="Q20" i="3"/>
  <c r="Y29" i="1"/>
  <c r="W29" i="1"/>
  <c r="U29" i="1"/>
  <c r="O29" i="1"/>
  <c r="K29" i="1"/>
  <c r="G29" i="1"/>
  <c r="E29" i="1"/>
  <c r="K29" i="11" l="1"/>
</calcChain>
</file>

<file path=xl/sharedStrings.xml><?xml version="1.0" encoding="utf-8"?>
<sst xmlns="http://schemas.openxmlformats.org/spreadsheetml/2006/main" count="599" uniqueCount="151">
  <si>
    <t>صندوق سرمایه‌گذاری ثابت نامی مفید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</si>
  <si>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</si>
  <si>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</si>
  <si>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</si>
  <si>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</si>
  <si>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</si>
  <si>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</si>
  <si>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</si>
  <si>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</si>
  <si>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</si>
  <si>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</si>
  <si>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</si>
  <si>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</si>
  <si>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</si>
  <si>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</si>
  <si>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</si>
  <si>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پتروشيمي تندگويان</t>
  </si>
  <si>
    <t>پتروشیمی پارس</t>
  </si>
  <si>
    <t>پتروشیمی پردیس</t>
  </si>
  <si>
    <t>تامين سرمايه بانك ملت</t>
  </si>
  <si>
    <t>تامین سرمایه نوین</t>
  </si>
  <si>
    <t>سرمايه گذاري تامين اجتماعي</t>
  </si>
  <si>
    <t>سرمايه گذاري صبا تامين</t>
  </si>
  <si>
    <t>سرمايه گذاري كشاورزي كوثر</t>
  </si>
  <si>
    <t>سرمایه گذاری دارویی تامین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</si>
  <si>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</si>
  <si>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</si>
  <si>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</si>
  <si>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</si>
  <si>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</si>
  <si>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صنعتی دوده فام</t>
  </si>
  <si>
    <t>فولاد مبارکه اصفهان</t>
  </si>
  <si>
    <t>گسترش نفت و گاز پارسیان</t>
  </si>
  <si>
    <t>مدیریت صنعت شوینده ت.ص.بهشهر</t>
  </si>
  <si>
    <t>ملی‌ صنایع‌ مس‌ ایران‌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</si>
  <si>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</si>
  <si>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</si>
  <si>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</si>
  <si>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</si>
  <si>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</si>
  <si>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</si>
  <si>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</si>
  <si>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</si>
  <si>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</si>
  <si>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مرحله يك1394-981226</t>
  </si>
  <si>
    <t>بله</t>
  </si>
  <si>
    <t>1394/12/26</t>
  </si>
  <si>
    <t>1398/12/26</t>
  </si>
  <si>
    <t>اجاره دولتي آپرورش-سپهر991118</t>
  </si>
  <si>
    <t>1395/11/18</t>
  </si>
  <si>
    <t>1399/11/18</t>
  </si>
  <si>
    <t>اجاره دولتي آپرورش-ملت991118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</si>
  <si>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</si>
  <si>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</si>
  <si>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</si>
  <si>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</si>
  <si>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</si>
  <si>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</si>
  <si>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</si>
  <si>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</si>
  <si>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</si>
  <si>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</si>
  <si>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</si>
  <si>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</si>
  <si>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اسنادخزانه-م3بودجه97-990721</t>
  </si>
  <si>
    <t>1397/07/25</t>
  </si>
  <si>
    <t>1399/07/21</t>
  </si>
  <si>
    <t>مرابحه پديده شيمي قرن990701</t>
  </si>
  <si>
    <t>1397/07/01</t>
  </si>
  <si>
    <t>1399/07/01</t>
  </si>
  <si>
    <t>منفعت دولت5-ش.خاص كاردان0108</t>
  </si>
  <si>
    <t>1398/08/18</t>
  </si>
  <si>
    <t>1401/08/18</t>
  </si>
  <si>
    <t>سلف نفت خام سبك داخلي 993</t>
  </si>
  <si>
    <t>1398/06/12</t>
  </si>
  <si>
    <t>1399/07/12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</si>
  <si>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</si>
  <si>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</si>
  <si>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</si>
  <si>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</si>
  <si>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</si>
  <si>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آپرورش-ملت991118</t>
  </si>
  <si>
    <t>-10.00%</t>
  </si>
  <si>
    <t>-9.65%</t>
  </si>
  <si>
    <t>مرابحه پدیده شیمی قرن990701</t>
  </si>
  <si>
    <t>-9.88%</t>
  </si>
  <si>
    <t>-8.80%</t>
  </si>
  <si>
    <t>-8.82%</t>
  </si>
  <si>
    <t>سلف نفت خام سبک داخلی 993</t>
  </si>
  <si>
    <t>منفعت دولت5-ش.خاص کاردان0108</t>
  </si>
  <si>
    <t>-9.69%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</si>
  <si>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</si>
  <si>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</si>
  <si>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</si>
  <si>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</si>
  <si>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</si>
  <si>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</si>
  <si>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</si>
  <si>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</si>
  <si>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</si>
  <si>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</si>
  <si>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</si>
  <si>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</si>
  <si>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</si>
  <si>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</si>
  <si>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</si>
  <si>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</si>
  <si>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</si>
  <si>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</si>
  <si>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</si>
  <si>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</si>
  <si>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</si>
  <si>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</si>
  <si>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</si>
  <si>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</si>
  <si>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</si>
  <si>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</si>
  <si>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</si>
  <si>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</si>
  <si>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</si>
  <si>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</si>
  <si>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</si>
  <si>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</si>
  <si>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1399/02/07</t>
  </si>
  <si>
    <t>1399/01/30</t>
  </si>
  <si>
    <t>1399/02/16</t>
  </si>
  <si>
    <t>بهای فروش</t>
  </si>
  <si>
    <t>ارزش دفتری</t>
  </si>
  <si>
    <t>سود و زیان ناشی از تغییر قیمت</t>
  </si>
  <si>
    <t>اجاره دولتی آپرورش-سپهر991118</t>
  </si>
  <si>
    <t>اجاره دولت مرحله یک1394-981226</t>
  </si>
  <si>
    <t>سود و زیان ناشی از فروش</t>
  </si>
  <si>
    <t>سکه تمام بهارتحویلی 1روزه رفاه</t>
  </si>
  <si>
    <t>سلف نفت خام سبک داخلی 983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</si>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</sst>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523875</xdr:colOff>
      <xdr:row>41</xdr:row>
      <xdr:rowOff>105880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70F12-2756-4763-9A83-C8331066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91625" y="0"/>
          <a:ext cx="6556374" cy="7916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421DC-EBB9-4BE6-BCEE-E4D0D3C2B6E1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4"/>
  <sheetViews>
    <sheetView rightToLeft="1" topLeftCell="A12" workbookViewId="0">
      <selection activeCell="O33" sqref="O33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3" t="s">
        <v>3</v>
      </c>
      <c r="C6" s="14" t="s">
        <v>109</v>
      </c>
      <c r="D6" s="14" t="s">
        <v>109</v>
      </c>
      <c r="E6" s="14" t="s">
        <v>109</v>
      </c>
      <c r="F6" s="14" t="s">
        <v>109</v>
      </c>
      <c r="G6" s="14" t="s">
        <v>109</v>
      </c>
      <c r="H6" s="14" t="s">
        <v>109</v>
      </c>
      <c r="I6" s="14" t="s">
        <v>109</v>
      </c>
      <c r="K6" s="14" t="s">
        <v>110</v>
      </c>
      <c r="L6" s="14" t="s">
        <v>110</v>
      </c>
      <c r="M6" s="14" t="s">
        <v>110</v>
      </c>
      <c r="N6" s="14" t="s">
        <v>110</v>
      </c>
      <c r="O6" s="14" t="s">
        <v>110</v>
      </c>
      <c r="P6" s="14" t="s">
        <v>110</v>
      </c>
      <c r="Q6" s="14" t="s">
        <v>110</v>
      </c>
    </row>
    <row r="7" spans="1:17" ht="22.5" x14ac:dyDescent="0.5">
      <c r="A7" s="14" t="s">
        <v>3</v>
      </c>
      <c r="C7" s="17" t="s">
        <v>7</v>
      </c>
      <c r="E7" s="17" t="s">
        <v>126</v>
      </c>
      <c r="G7" s="17" t="s">
        <v>127</v>
      </c>
      <c r="I7" s="17" t="s">
        <v>131</v>
      </c>
      <c r="K7" s="17" t="s">
        <v>7</v>
      </c>
      <c r="M7" s="17" t="s">
        <v>126</v>
      </c>
      <c r="O7" s="17" t="s">
        <v>127</v>
      </c>
      <c r="Q7" s="17" t="s">
        <v>131</v>
      </c>
    </row>
    <row r="8" spans="1:17" x14ac:dyDescent="0.5">
      <c r="A8" s="1" t="s">
        <v>25</v>
      </c>
      <c r="C8" s="3">
        <v>1997564</v>
      </c>
      <c r="E8" s="3">
        <v>22725474978</v>
      </c>
      <c r="G8" s="3">
        <v>11593572308</v>
      </c>
      <c r="I8" s="3">
        <v>11131902670</v>
      </c>
      <c r="K8" s="3">
        <v>1997564</v>
      </c>
      <c r="M8" s="3">
        <v>22725474978</v>
      </c>
      <c r="O8" s="3">
        <v>11593572308</v>
      </c>
      <c r="Q8" s="3">
        <v>11131902670</v>
      </c>
    </row>
    <row r="9" spans="1:17" x14ac:dyDescent="0.5">
      <c r="A9" s="1" t="s">
        <v>26</v>
      </c>
      <c r="C9" s="3">
        <v>1759000</v>
      </c>
      <c r="E9" s="3">
        <v>18258470425</v>
      </c>
      <c r="G9" s="3">
        <v>9008846907</v>
      </c>
      <c r="I9" s="3">
        <v>9249623518</v>
      </c>
      <c r="K9" s="3">
        <v>1759000</v>
      </c>
      <c r="M9" s="3">
        <v>18258470425</v>
      </c>
      <c r="O9" s="3">
        <v>9008846907</v>
      </c>
      <c r="Q9" s="3">
        <v>9249623518</v>
      </c>
    </row>
    <row r="10" spans="1:17" x14ac:dyDescent="0.5">
      <c r="A10" s="1" t="s">
        <v>34</v>
      </c>
      <c r="C10" s="3">
        <v>786710</v>
      </c>
      <c r="E10" s="3">
        <v>13241409026</v>
      </c>
      <c r="G10" s="3">
        <v>5309933765</v>
      </c>
      <c r="I10" s="3">
        <v>7931475261</v>
      </c>
      <c r="K10" s="3">
        <v>786710</v>
      </c>
      <c r="M10" s="3">
        <v>13241409026</v>
      </c>
      <c r="O10" s="3">
        <v>5309933765</v>
      </c>
      <c r="Q10" s="3">
        <v>7931475261</v>
      </c>
    </row>
    <row r="11" spans="1:17" x14ac:dyDescent="0.5">
      <c r="A11" s="1" t="s">
        <v>31</v>
      </c>
      <c r="C11" s="3">
        <v>4483253</v>
      </c>
      <c r="E11" s="3">
        <v>47663763163</v>
      </c>
      <c r="G11" s="3">
        <v>18987918068</v>
      </c>
      <c r="I11" s="3">
        <v>28675845095</v>
      </c>
      <c r="K11" s="3">
        <v>4483253</v>
      </c>
      <c r="M11" s="3">
        <v>47663763163</v>
      </c>
      <c r="O11" s="3">
        <v>18987918068</v>
      </c>
      <c r="Q11" s="3">
        <v>28675845095</v>
      </c>
    </row>
    <row r="12" spans="1:17" x14ac:dyDescent="0.5">
      <c r="A12" s="1" t="s">
        <v>15</v>
      </c>
      <c r="C12" s="3">
        <v>12400000</v>
      </c>
      <c r="E12" s="3">
        <v>24718915175</v>
      </c>
      <c r="G12" s="3">
        <v>7821786700</v>
      </c>
      <c r="I12" s="3">
        <v>16897128475</v>
      </c>
      <c r="K12" s="3">
        <v>12400000</v>
      </c>
      <c r="M12" s="3">
        <v>24718915175</v>
      </c>
      <c r="O12" s="3">
        <v>7821786700</v>
      </c>
      <c r="Q12" s="3">
        <v>16897128475</v>
      </c>
    </row>
    <row r="13" spans="1:17" x14ac:dyDescent="0.5">
      <c r="A13" s="1" t="s">
        <v>18</v>
      </c>
      <c r="C13" s="3">
        <v>195000</v>
      </c>
      <c r="E13" s="3">
        <v>11258594153</v>
      </c>
      <c r="G13" s="3">
        <v>5481108018</v>
      </c>
      <c r="I13" s="3">
        <v>5777486135</v>
      </c>
      <c r="K13" s="3">
        <v>195000</v>
      </c>
      <c r="M13" s="3">
        <v>11258594153</v>
      </c>
      <c r="O13" s="3">
        <v>5481108018</v>
      </c>
      <c r="Q13" s="3">
        <v>5777486135</v>
      </c>
    </row>
    <row r="14" spans="1:17" x14ac:dyDescent="0.5">
      <c r="A14" s="1" t="s">
        <v>32</v>
      </c>
      <c r="C14" s="3">
        <v>780572</v>
      </c>
      <c r="E14" s="3">
        <v>13290884611</v>
      </c>
      <c r="G14" s="3">
        <v>6335964784</v>
      </c>
      <c r="I14" s="3">
        <v>6954919827</v>
      </c>
      <c r="K14" s="3">
        <v>780572</v>
      </c>
      <c r="M14" s="3">
        <v>13290884611</v>
      </c>
      <c r="O14" s="3">
        <v>6335964784</v>
      </c>
      <c r="Q14" s="3">
        <v>6954919827</v>
      </c>
    </row>
    <row r="15" spans="1:17" x14ac:dyDescent="0.5">
      <c r="A15" s="1" t="s">
        <v>24</v>
      </c>
      <c r="C15" s="3">
        <v>89546</v>
      </c>
      <c r="E15" s="3">
        <v>4212458195</v>
      </c>
      <c r="G15" s="3">
        <v>1995850230</v>
      </c>
      <c r="I15" s="3">
        <v>2216607965</v>
      </c>
      <c r="K15" s="3">
        <v>89546</v>
      </c>
      <c r="M15" s="3">
        <v>4212458195</v>
      </c>
      <c r="O15" s="3">
        <v>1995850230</v>
      </c>
      <c r="Q15" s="3">
        <v>2216607965</v>
      </c>
    </row>
    <row r="16" spans="1:17" x14ac:dyDescent="0.5">
      <c r="A16" s="1" t="s">
        <v>33</v>
      </c>
      <c r="C16" s="3">
        <v>100000</v>
      </c>
      <c r="E16" s="3">
        <v>4616500015</v>
      </c>
      <c r="G16" s="3">
        <v>2019119750</v>
      </c>
      <c r="I16" s="3">
        <v>2597380265</v>
      </c>
      <c r="K16" s="3">
        <v>100000</v>
      </c>
      <c r="M16" s="3">
        <v>4616500015</v>
      </c>
      <c r="O16" s="3">
        <v>2019119750</v>
      </c>
      <c r="Q16" s="3">
        <v>2597380265</v>
      </c>
    </row>
    <row r="17" spans="1:17" x14ac:dyDescent="0.5">
      <c r="A17" s="1" t="s">
        <v>17</v>
      </c>
      <c r="C17" s="3">
        <v>110000</v>
      </c>
      <c r="E17" s="3">
        <v>12562105622</v>
      </c>
      <c r="G17" s="3">
        <v>8423908212</v>
      </c>
      <c r="I17" s="3">
        <v>4138197410</v>
      </c>
      <c r="K17" s="3">
        <v>110000</v>
      </c>
      <c r="M17" s="3">
        <v>12562105622</v>
      </c>
      <c r="O17" s="3">
        <v>8423908212</v>
      </c>
      <c r="Q17" s="3">
        <v>4138197410</v>
      </c>
    </row>
    <row r="18" spans="1:17" x14ac:dyDescent="0.5">
      <c r="A18" s="1" t="s">
        <v>29</v>
      </c>
      <c r="C18" s="3">
        <v>200</v>
      </c>
      <c r="E18" s="3">
        <v>1458174820</v>
      </c>
      <c r="G18" s="3">
        <v>1061018668</v>
      </c>
      <c r="I18" s="3">
        <v>397156152</v>
      </c>
      <c r="K18" s="3">
        <v>800</v>
      </c>
      <c r="M18" s="3">
        <v>5184044987</v>
      </c>
      <c r="O18" s="3">
        <v>4244074670</v>
      </c>
      <c r="Q18" s="3">
        <v>939970317</v>
      </c>
    </row>
    <row r="19" spans="1:17" x14ac:dyDescent="0.5">
      <c r="A19" s="1" t="s">
        <v>20</v>
      </c>
      <c r="C19" s="3">
        <v>303907</v>
      </c>
      <c r="E19" s="3">
        <v>3050088720</v>
      </c>
      <c r="G19" s="3">
        <v>1452054351</v>
      </c>
      <c r="I19" s="3">
        <v>1598034369</v>
      </c>
      <c r="K19" s="3">
        <v>303907</v>
      </c>
      <c r="M19" s="3">
        <v>3050088720</v>
      </c>
      <c r="O19" s="3">
        <v>1452054351</v>
      </c>
      <c r="Q19" s="3">
        <v>1598034369</v>
      </c>
    </row>
    <row r="20" spans="1:17" x14ac:dyDescent="0.5">
      <c r="A20" s="1" t="s">
        <v>30</v>
      </c>
      <c r="C20" s="3">
        <v>3742</v>
      </c>
      <c r="E20" s="3">
        <v>113566448</v>
      </c>
      <c r="G20" s="3">
        <v>74803873</v>
      </c>
      <c r="I20" s="3">
        <v>38762575</v>
      </c>
      <c r="K20" s="3">
        <v>3742</v>
      </c>
      <c r="M20" s="3">
        <v>113566448</v>
      </c>
      <c r="O20" s="3">
        <v>74803873</v>
      </c>
      <c r="Q20" s="3">
        <v>38762575</v>
      </c>
    </row>
    <row r="21" spans="1:17" x14ac:dyDescent="0.5">
      <c r="A21" s="1" t="s">
        <v>27</v>
      </c>
      <c r="C21" s="3">
        <v>3772</v>
      </c>
      <c r="E21" s="3">
        <v>165068635</v>
      </c>
      <c r="G21" s="3">
        <v>89044433</v>
      </c>
      <c r="I21" s="3">
        <v>76024202</v>
      </c>
      <c r="K21" s="3">
        <v>3772</v>
      </c>
      <c r="M21" s="3">
        <v>165068635</v>
      </c>
      <c r="O21" s="3">
        <v>89044433</v>
      </c>
      <c r="Q21" s="3">
        <v>76024202</v>
      </c>
    </row>
    <row r="22" spans="1:17" x14ac:dyDescent="0.5">
      <c r="A22" s="1" t="s">
        <v>23</v>
      </c>
      <c r="C22" s="3">
        <v>15219</v>
      </c>
      <c r="E22" s="3">
        <v>460658597</v>
      </c>
      <c r="G22" s="3">
        <v>200599761</v>
      </c>
      <c r="I22" s="3">
        <v>260058836</v>
      </c>
      <c r="K22" s="3">
        <v>15219</v>
      </c>
      <c r="M22" s="3">
        <v>460658597</v>
      </c>
      <c r="O22" s="3">
        <v>200599761</v>
      </c>
      <c r="Q22" s="3">
        <v>260058836</v>
      </c>
    </row>
    <row r="23" spans="1:17" x14ac:dyDescent="0.5">
      <c r="A23" s="1" t="s">
        <v>19</v>
      </c>
      <c r="C23" s="3">
        <v>100000</v>
      </c>
      <c r="E23" s="3">
        <v>1333295086</v>
      </c>
      <c r="G23" s="3">
        <v>376539067</v>
      </c>
      <c r="I23" s="3">
        <v>956756019</v>
      </c>
      <c r="K23" s="3">
        <v>100000</v>
      </c>
      <c r="M23" s="3">
        <v>1333295086</v>
      </c>
      <c r="O23" s="3">
        <v>376539067</v>
      </c>
      <c r="Q23" s="3">
        <v>956756019</v>
      </c>
    </row>
    <row r="24" spans="1:17" x14ac:dyDescent="0.5">
      <c r="A24" s="1" t="s">
        <v>21</v>
      </c>
      <c r="C24" s="3">
        <v>1079188</v>
      </c>
      <c r="E24" s="3">
        <v>17222338352</v>
      </c>
      <c r="G24" s="3">
        <v>9324080716</v>
      </c>
      <c r="I24" s="3">
        <v>7898257636</v>
      </c>
      <c r="K24" s="3">
        <v>1079188</v>
      </c>
      <c r="M24" s="3">
        <v>17222338352</v>
      </c>
      <c r="O24" s="3">
        <v>9324080716</v>
      </c>
      <c r="Q24" s="3">
        <v>7898257636</v>
      </c>
    </row>
    <row r="25" spans="1:17" x14ac:dyDescent="0.5">
      <c r="A25" s="1" t="s">
        <v>28</v>
      </c>
      <c r="C25" s="3">
        <v>0</v>
      </c>
      <c r="E25" s="3">
        <v>0</v>
      </c>
      <c r="G25" s="3">
        <v>0</v>
      </c>
      <c r="I25" s="3">
        <v>0</v>
      </c>
      <c r="K25" s="3">
        <v>170</v>
      </c>
      <c r="M25" s="3">
        <v>984767500</v>
      </c>
      <c r="O25" s="3">
        <v>900330817</v>
      </c>
      <c r="Q25" s="3">
        <v>84436683</v>
      </c>
    </row>
    <row r="26" spans="1:17" x14ac:dyDescent="0.5">
      <c r="A26" s="1" t="s">
        <v>132</v>
      </c>
      <c r="C26" s="3">
        <v>0</v>
      </c>
      <c r="E26" s="3">
        <v>0</v>
      </c>
      <c r="G26" s="3">
        <v>0</v>
      </c>
      <c r="I26" s="3">
        <v>0</v>
      </c>
      <c r="K26" s="3">
        <v>250</v>
      </c>
      <c r="M26" s="3">
        <v>1461271128</v>
      </c>
      <c r="O26" s="3">
        <v>1324456107</v>
      </c>
      <c r="Q26" s="3">
        <v>136815021</v>
      </c>
    </row>
    <row r="27" spans="1:17" x14ac:dyDescent="0.5">
      <c r="A27" s="1" t="s">
        <v>130</v>
      </c>
      <c r="C27" s="3">
        <v>749</v>
      </c>
      <c r="E27" s="3">
        <v>749000000</v>
      </c>
      <c r="G27" s="3">
        <v>743945276</v>
      </c>
      <c r="I27" s="3">
        <v>5054724</v>
      </c>
      <c r="K27" s="3">
        <v>749</v>
      </c>
      <c r="M27" s="3">
        <v>749000000</v>
      </c>
      <c r="O27" s="3">
        <v>743945276</v>
      </c>
      <c r="Q27" s="3">
        <v>5054724</v>
      </c>
    </row>
    <row r="28" spans="1:17" x14ac:dyDescent="0.5">
      <c r="A28" s="1" t="s">
        <v>64</v>
      </c>
      <c r="C28" s="3">
        <v>88000</v>
      </c>
      <c r="E28" s="3">
        <v>81729355233</v>
      </c>
      <c r="G28" s="3">
        <v>79653274352</v>
      </c>
      <c r="I28" s="3">
        <v>2076080881</v>
      </c>
      <c r="K28" s="3">
        <v>123000</v>
      </c>
      <c r="M28" s="3">
        <v>113665689594</v>
      </c>
      <c r="O28" s="3">
        <v>110348582992</v>
      </c>
      <c r="Q28" s="3">
        <v>3317106602</v>
      </c>
    </row>
    <row r="29" spans="1:17" x14ac:dyDescent="0.5">
      <c r="A29" s="1" t="s">
        <v>52</v>
      </c>
      <c r="C29" s="3">
        <v>25000</v>
      </c>
      <c r="E29" s="3">
        <v>25000000000</v>
      </c>
      <c r="G29" s="3">
        <v>24270208142</v>
      </c>
      <c r="I29" s="3">
        <v>729791858</v>
      </c>
      <c r="K29" s="3">
        <v>25000</v>
      </c>
      <c r="M29" s="3">
        <v>25000000000</v>
      </c>
      <c r="O29" s="3">
        <v>24270208142</v>
      </c>
      <c r="Q29" s="3">
        <v>729791858</v>
      </c>
    </row>
    <row r="30" spans="1:17" x14ac:dyDescent="0.5">
      <c r="A30" s="1" t="s">
        <v>133</v>
      </c>
      <c r="C30" s="3">
        <v>0</v>
      </c>
      <c r="E30" s="3">
        <v>0</v>
      </c>
      <c r="G30" s="3">
        <v>0</v>
      </c>
      <c r="I30" s="3">
        <v>0</v>
      </c>
      <c r="K30" s="3">
        <v>413000</v>
      </c>
      <c r="M30" s="3">
        <v>410342761660</v>
      </c>
      <c r="O30" s="3">
        <v>398756247971</v>
      </c>
      <c r="Q30" s="3">
        <v>11586513689</v>
      </c>
    </row>
    <row r="31" spans="1:17" ht="22.5" thickBot="1" x14ac:dyDescent="0.55000000000000004">
      <c r="E31" s="7">
        <f>SUM(E8:E30)</f>
        <v>303830121254</v>
      </c>
      <c r="G31" s="7">
        <f>SUM(G8:G30)</f>
        <v>194223577381</v>
      </c>
      <c r="I31" s="7">
        <f>SUM(I8:I30)</f>
        <v>109606543873</v>
      </c>
      <c r="M31" s="7">
        <f>SUM(M8:M30)</f>
        <v>752281126070</v>
      </c>
      <c r="O31" s="7">
        <f>SUM(O8:O30)</f>
        <v>629082976918</v>
      </c>
      <c r="Q31" s="7">
        <f>SUM(Q8:Q30)</f>
        <v>123198149152</v>
      </c>
    </row>
    <row r="32" spans="1:17" ht="22.5" thickTop="1" x14ac:dyDescent="0.5"/>
    <row r="34" spans="9:9" x14ac:dyDescent="0.5">
      <c r="I3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topLeftCell="A4" workbookViewId="0">
      <selection activeCell="W16" sqref="W16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2.5" x14ac:dyDescent="0.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2.5" x14ac:dyDescent="0.5">
      <c r="A6" s="13" t="s">
        <v>3</v>
      </c>
      <c r="C6" s="14" t="s">
        <v>109</v>
      </c>
      <c r="D6" s="14" t="s">
        <v>109</v>
      </c>
      <c r="E6" s="14" t="s">
        <v>109</v>
      </c>
      <c r="F6" s="14" t="s">
        <v>109</v>
      </c>
      <c r="G6" s="14" t="s">
        <v>109</v>
      </c>
      <c r="H6" s="14" t="s">
        <v>109</v>
      </c>
      <c r="I6" s="14" t="s">
        <v>109</v>
      </c>
      <c r="J6" s="14" t="s">
        <v>109</v>
      </c>
      <c r="K6" s="14" t="s">
        <v>109</v>
      </c>
      <c r="M6" s="14" t="s">
        <v>110</v>
      </c>
      <c r="N6" s="14" t="s">
        <v>110</v>
      </c>
      <c r="O6" s="14" t="s">
        <v>110</v>
      </c>
      <c r="P6" s="14" t="s">
        <v>110</v>
      </c>
      <c r="Q6" s="14" t="s">
        <v>110</v>
      </c>
      <c r="R6" s="14" t="s">
        <v>110</v>
      </c>
      <c r="S6" s="14" t="s">
        <v>110</v>
      </c>
      <c r="T6" s="14" t="s">
        <v>110</v>
      </c>
      <c r="U6" s="14" t="s">
        <v>110</v>
      </c>
    </row>
    <row r="7" spans="1:21" ht="22.5" x14ac:dyDescent="0.5">
      <c r="A7" s="14" t="s">
        <v>3</v>
      </c>
      <c r="C7" s="17" t="s">
        <v>134</v>
      </c>
      <c r="E7" s="17" t="s">
        <v>135</v>
      </c>
      <c r="G7" s="17" t="s">
        <v>136</v>
      </c>
      <c r="I7" s="17" t="s">
        <v>97</v>
      </c>
      <c r="K7" s="17" t="s">
        <v>137</v>
      </c>
      <c r="M7" s="17" t="s">
        <v>134</v>
      </c>
      <c r="O7" s="17" t="s">
        <v>135</v>
      </c>
      <c r="Q7" s="17" t="s">
        <v>136</v>
      </c>
      <c r="S7" s="17" t="s">
        <v>97</v>
      </c>
      <c r="U7" s="17" t="s">
        <v>137</v>
      </c>
    </row>
    <row r="8" spans="1:21" x14ac:dyDescent="0.5">
      <c r="A8" s="1" t="s">
        <v>25</v>
      </c>
      <c r="C8" s="3">
        <v>0</v>
      </c>
      <c r="E8" s="3">
        <v>-4699936496</v>
      </c>
      <c r="G8" s="3">
        <v>11131902670</v>
      </c>
      <c r="I8" s="3">
        <v>6431966174</v>
      </c>
      <c r="K8" s="8">
        <f>I8/$I$29</f>
        <v>8.3268402167071334E-2</v>
      </c>
      <c r="M8" s="3">
        <v>0</v>
      </c>
      <c r="O8" s="3">
        <v>0</v>
      </c>
      <c r="Q8" s="3">
        <v>11131902670</v>
      </c>
      <c r="S8" s="3">
        <v>11131902670</v>
      </c>
      <c r="U8" s="8">
        <f>S8/$S$29</f>
        <v>9.4623487833352116E-2</v>
      </c>
    </row>
    <row r="9" spans="1:21" x14ac:dyDescent="0.5">
      <c r="A9" s="1" t="s">
        <v>26</v>
      </c>
      <c r="C9" s="3">
        <v>843989671</v>
      </c>
      <c r="E9" s="3">
        <v>-3549889790</v>
      </c>
      <c r="G9" s="3">
        <v>9249623518</v>
      </c>
      <c r="I9" s="3">
        <v>6543723399</v>
      </c>
      <c r="K9" s="8">
        <f t="shared" ref="K9:K28" si="0">I9/$I$29</f>
        <v>8.4715214122332086E-2</v>
      </c>
      <c r="M9" s="3">
        <v>843989671</v>
      </c>
      <c r="O9" s="3">
        <v>0</v>
      </c>
      <c r="Q9" s="3">
        <v>9249623518</v>
      </c>
      <c r="S9" s="3">
        <v>10093613189</v>
      </c>
      <c r="U9" s="8">
        <f t="shared" ref="U9:U28" si="1">S9/$S$29</f>
        <v>8.5797811308379324E-2</v>
      </c>
    </row>
    <row r="10" spans="1:21" x14ac:dyDescent="0.5">
      <c r="A10" s="1" t="s">
        <v>34</v>
      </c>
      <c r="C10" s="3">
        <v>0</v>
      </c>
      <c r="E10" s="3">
        <v>-592490375</v>
      </c>
      <c r="G10" s="3">
        <v>7931475261</v>
      </c>
      <c r="I10" s="3">
        <v>7338984886</v>
      </c>
      <c r="K10" s="8">
        <f t="shared" si="0"/>
        <v>9.5010690114600435E-2</v>
      </c>
      <c r="M10" s="3">
        <v>0</v>
      </c>
      <c r="O10" s="3">
        <v>2483148007</v>
      </c>
      <c r="Q10" s="3">
        <v>7931475261</v>
      </c>
      <c r="S10" s="3">
        <v>10414623268</v>
      </c>
      <c r="U10" s="8">
        <f t="shared" si="1"/>
        <v>8.8526463741399553E-2</v>
      </c>
    </row>
    <row r="11" spans="1:21" x14ac:dyDescent="0.5">
      <c r="A11" s="1" t="s">
        <v>31</v>
      </c>
      <c r="C11" s="3">
        <v>0</v>
      </c>
      <c r="E11" s="3">
        <v>-8523919264</v>
      </c>
      <c r="G11" s="3">
        <v>28675845095</v>
      </c>
      <c r="I11" s="3">
        <v>20151925831</v>
      </c>
      <c r="K11" s="8">
        <f t="shared" si="0"/>
        <v>0.26088735841301103</v>
      </c>
      <c r="M11" s="3">
        <v>0</v>
      </c>
      <c r="O11" s="3">
        <v>0</v>
      </c>
      <c r="Q11" s="3">
        <v>28675845095</v>
      </c>
      <c r="S11" s="3">
        <v>28675845095</v>
      </c>
      <c r="U11" s="8">
        <f t="shared" si="1"/>
        <v>0.24375064711716729</v>
      </c>
    </row>
    <row r="12" spans="1:21" x14ac:dyDescent="0.5">
      <c r="A12" s="1" t="s">
        <v>15</v>
      </c>
      <c r="C12" s="3">
        <v>0</v>
      </c>
      <c r="E12" s="3">
        <v>-4973035500</v>
      </c>
      <c r="G12" s="3">
        <v>16897128475</v>
      </c>
      <c r="I12" s="3">
        <v>11924092975</v>
      </c>
      <c r="K12" s="8">
        <f t="shared" si="0"/>
        <v>0.15436961925164661</v>
      </c>
      <c r="M12" s="3">
        <v>0</v>
      </c>
      <c r="O12" s="3">
        <v>0</v>
      </c>
      <c r="Q12" s="3">
        <v>16897128475</v>
      </c>
      <c r="S12" s="3">
        <v>16897128475</v>
      </c>
      <c r="U12" s="8">
        <f t="shared" si="1"/>
        <v>0.14362910618879404</v>
      </c>
    </row>
    <row r="13" spans="1:21" x14ac:dyDescent="0.5">
      <c r="A13" s="1" t="s">
        <v>18</v>
      </c>
      <c r="C13" s="3">
        <v>0</v>
      </c>
      <c r="E13" s="3">
        <v>-3290981997</v>
      </c>
      <c r="G13" s="3">
        <v>5777486135</v>
      </c>
      <c r="I13" s="3">
        <v>2486504138</v>
      </c>
      <c r="K13" s="8">
        <f t="shared" si="0"/>
        <v>3.2190347547227487E-2</v>
      </c>
      <c r="M13" s="3">
        <v>0</v>
      </c>
      <c r="O13" s="3">
        <v>0</v>
      </c>
      <c r="Q13" s="3">
        <v>5777486135</v>
      </c>
      <c r="S13" s="3">
        <v>5777486135</v>
      </c>
      <c r="U13" s="8">
        <f t="shared" si="1"/>
        <v>4.9109833710263028E-2</v>
      </c>
    </row>
    <row r="14" spans="1:21" x14ac:dyDescent="0.5">
      <c r="A14" s="1" t="s">
        <v>32</v>
      </c>
      <c r="C14" s="3">
        <v>0</v>
      </c>
      <c r="E14" s="3">
        <v>-1509593659</v>
      </c>
      <c r="G14" s="3">
        <v>6954919827</v>
      </c>
      <c r="I14" s="3">
        <v>5445326168</v>
      </c>
      <c r="K14" s="8">
        <f t="shared" si="0"/>
        <v>7.0495334866775297E-2</v>
      </c>
      <c r="M14" s="3">
        <v>0</v>
      </c>
      <c r="O14" s="3">
        <v>0</v>
      </c>
      <c r="Q14" s="3">
        <v>6954919827</v>
      </c>
      <c r="S14" s="3">
        <v>6954919827</v>
      </c>
      <c r="U14" s="8">
        <f t="shared" si="1"/>
        <v>5.9118264967014292E-2</v>
      </c>
    </row>
    <row r="15" spans="1:21" x14ac:dyDescent="0.5">
      <c r="A15" s="1" t="s">
        <v>24</v>
      </c>
      <c r="C15" s="3">
        <v>0</v>
      </c>
      <c r="E15" s="3">
        <v>-808252407</v>
      </c>
      <c r="G15" s="3">
        <v>2216607965</v>
      </c>
      <c r="I15" s="3">
        <v>1408355558</v>
      </c>
      <c r="K15" s="8">
        <f t="shared" si="0"/>
        <v>1.823260785664918E-2</v>
      </c>
      <c r="M15" s="3">
        <v>0</v>
      </c>
      <c r="O15" s="3">
        <v>1536703133</v>
      </c>
      <c r="Q15" s="3">
        <v>2216607965</v>
      </c>
      <c r="S15" s="3">
        <v>3753311098</v>
      </c>
      <c r="U15" s="8">
        <f t="shared" si="1"/>
        <v>3.1903924921433797E-2</v>
      </c>
    </row>
    <row r="16" spans="1:21" x14ac:dyDescent="0.5">
      <c r="A16" s="1" t="s">
        <v>33</v>
      </c>
      <c r="C16" s="3">
        <v>0</v>
      </c>
      <c r="E16" s="3">
        <v>-1968418950</v>
      </c>
      <c r="G16" s="3">
        <v>2597380265</v>
      </c>
      <c r="I16" s="3">
        <v>628961315</v>
      </c>
      <c r="K16" s="8">
        <f t="shared" si="0"/>
        <v>8.142549619843514E-3</v>
      </c>
      <c r="M16" s="3">
        <v>152083333</v>
      </c>
      <c r="O16" s="3">
        <v>0</v>
      </c>
      <c r="Q16" s="3">
        <v>2597380265</v>
      </c>
      <c r="S16" s="3">
        <v>2749463598</v>
      </c>
      <c r="U16" s="8">
        <f t="shared" si="1"/>
        <v>2.3371012397972891E-2</v>
      </c>
    </row>
    <row r="17" spans="1:21" x14ac:dyDescent="0.5">
      <c r="A17" s="1" t="s">
        <v>17</v>
      </c>
      <c r="C17" s="3">
        <v>0</v>
      </c>
      <c r="E17" s="3">
        <v>-829047203</v>
      </c>
      <c r="G17" s="3">
        <v>4138197410</v>
      </c>
      <c r="I17" s="3">
        <v>3309150207</v>
      </c>
      <c r="K17" s="8">
        <f t="shared" si="0"/>
        <v>4.2840345053674622E-2</v>
      </c>
      <c r="M17" s="3">
        <v>0</v>
      </c>
      <c r="O17" s="3">
        <v>0</v>
      </c>
      <c r="Q17" s="3">
        <v>4138197410</v>
      </c>
      <c r="S17" s="3">
        <v>4138197410</v>
      </c>
      <c r="U17" s="8">
        <f t="shared" si="1"/>
        <v>3.5175538619503961E-2</v>
      </c>
    </row>
    <row r="18" spans="1:21" x14ac:dyDescent="0.5">
      <c r="A18" s="1" t="s">
        <v>29</v>
      </c>
      <c r="C18" s="3">
        <v>0</v>
      </c>
      <c r="E18" s="3">
        <v>1308623425</v>
      </c>
      <c r="G18" s="3">
        <v>397156152</v>
      </c>
      <c r="I18" s="3">
        <v>1705779577</v>
      </c>
      <c r="K18" s="8">
        <f t="shared" si="0"/>
        <v>2.2083066978830296E-2</v>
      </c>
      <c r="M18" s="3">
        <v>0</v>
      </c>
      <c r="O18" s="3">
        <v>2650674364</v>
      </c>
      <c r="Q18" s="3">
        <v>939970317</v>
      </c>
      <c r="S18" s="3">
        <v>3590644681</v>
      </c>
      <c r="U18" s="8">
        <f t="shared" si="1"/>
        <v>3.052122654666491E-2</v>
      </c>
    </row>
    <row r="19" spans="1:21" x14ac:dyDescent="0.5">
      <c r="A19" s="1" t="s">
        <v>20</v>
      </c>
      <c r="C19" s="3">
        <v>223237525</v>
      </c>
      <c r="E19" s="3">
        <v>-940588295</v>
      </c>
      <c r="G19" s="3">
        <v>1598034369</v>
      </c>
      <c r="I19" s="3">
        <v>880683599</v>
      </c>
      <c r="K19" s="8">
        <f t="shared" si="0"/>
        <v>1.1401352886448776E-2</v>
      </c>
      <c r="M19" s="3">
        <v>223237525</v>
      </c>
      <c r="O19" s="3">
        <v>357374</v>
      </c>
      <c r="Q19" s="3">
        <v>1598034369</v>
      </c>
      <c r="S19" s="3">
        <v>1821629268</v>
      </c>
      <c r="U19" s="8">
        <f t="shared" si="1"/>
        <v>1.548422762822055E-2</v>
      </c>
    </row>
    <row r="20" spans="1:21" x14ac:dyDescent="0.5">
      <c r="A20" s="1" t="s">
        <v>30</v>
      </c>
      <c r="C20" s="3">
        <v>0</v>
      </c>
      <c r="E20" s="3">
        <v>-17948885</v>
      </c>
      <c r="G20" s="3">
        <v>38762575</v>
      </c>
      <c r="I20" s="3">
        <v>20813690</v>
      </c>
      <c r="K20" s="8">
        <f t="shared" si="0"/>
        <v>2.6945457463793421E-4</v>
      </c>
      <c r="M20" s="3">
        <v>0</v>
      </c>
      <c r="O20" s="3">
        <v>0</v>
      </c>
      <c r="Q20" s="3">
        <v>38762575</v>
      </c>
      <c r="S20" s="3">
        <v>38762575</v>
      </c>
      <c r="U20" s="8">
        <f t="shared" si="1"/>
        <v>3.2948994908000743E-4</v>
      </c>
    </row>
    <row r="21" spans="1:21" x14ac:dyDescent="0.5">
      <c r="A21" s="1" t="s">
        <v>27</v>
      </c>
      <c r="C21" s="3">
        <v>0</v>
      </c>
      <c r="E21" s="3">
        <v>-39013952</v>
      </c>
      <c r="G21" s="3">
        <v>76024202</v>
      </c>
      <c r="I21" s="3">
        <v>37010250</v>
      </c>
      <c r="K21" s="8">
        <f t="shared" si="0"/>
        <v>4.7913566364222798E-4</v>
      </c>
      <c r="M21" s="3">
        <v>0</v>
      </c>
      <c r="O21" s="3">
        <v>0</v>
      </c>
      <c r="Q21" s="3">
        <v>76024202</v>
      </c>
      <c r="S21" s="3">
        <v>76024202</v>
      </c>
      <c r="U21" s="8">
        <f t="shared" si="1"/>
        <v>6.4622152800293065E-4</v>
      </c>
    </row>
    <row r="22" spans="1:21" x14ac:dyDescent="0.5">
      <c r="A22" s="1" t="s">
        <v>23</v>
      </c>
      <c r="C22" s="3">
        <v>0</v>
      </c>
      <c r="E22" s="3">
        <v>-177748022</v>
      </c>
      <c r="G22" s="3">
        <v>260058836</v>
      </c>
      <c r="I22" s="3">
        <v>82310814</v>
      </c>
      <c r="K22" s="8">
        <f t="shared" si="0"/>
        <v>1.0655979489687854E-3</v>
      </c>
      <c r="M22" s="3">
        <v>0</v>
      </c>
      <c r="O22" s="3">
        <v>0</v>
      </c>
      <c r="Q22" s="3">
        <v>260058836</v>
      </c>
      <c r="S22" s="3">
        <v>260058836</v>
      </c>
      <c r="U22" s="8">
        <f t="shared" si="1"/>
        <v>2.2105541912900784E-3</v>
      </c>
    </row>
    <row r="23" spans="1:21" x14ac:dyDescent="0.5">
      <c r="A23" s="1" t="s">
        <v>19</v>
      </c>
      <c r="C23" s="3">
        <v>0</v>
      </c>
      <c r="E23" s="3">
        <v>-346442458</v>
      </c>
      <c r="G23" s="3">
        <v>956756019</v>
      </c>
      <c r="I23" s="3">
        <v>610313561</v>
      </c>
      <c r="K23" s="8">
        <f t="shared" si="0"/>
        <v>7.9011353092612556E-3</v>
      </c>
      <c r="M23" s="3">
        <v>0</v>
      </c>
      <c r="O23" s="3">
        <v>0</v>
      </c>
      <c r="Q23" s="3">
        <v>956756019</v>
      </c>
      <c r="S23" s="3">
        <v>956756019</v>
      </c>
      <c r="U23" s="8">
        <f t="shared" si="1"/>
        <v>8.1326251411909713E-3</v>
      </c>
    </row>
    <row r="24" spans="1:21" x14ac:dyDescent="0.5">
      <c r="A24" s="1" t="s">
        <v>21</v>
      </c>
      <c r="C24" s="3">
        <v>0</v>
      </c>
      <c r="E24" s="3">
        <v>-322766516</v>
      </c>
      <c r="G24" s="3">
        <v>7898257636</v>
      </c>
      <c r="I24" s="3">
        <v>7575491120</v>
      </c>
      <c r="K24" s="8">
        <f t="shared" si="0"/>
        <v>9.8072506000283846E-2</v>
      </c>
      <c r="M24" s="3">
        <v>0</v>
      </c>
      <c r="O24" s="3">
        <v>0</v>
      </c>
      <c r="Q24" s="3">
        <v>7898257636</v>
      </c>
      <c r="S24" s="3">
        <v>7898257636</v>
      </c>
      <c r="U24" s="8">
        <f t="shared" si="1"/>
        <v>6.7136832532576074E-2</v>
      </c>
    </row>
    <row r="25" spans="1:21" x14ac:dyDescent="0.5">
      <c r="A25" s="1" t="s">
        <v>28</v>
      </c>
      <c r="C25" s="3">
        <v>0</v>
      </c>
      <c r="E25" s="3">
        <v>0</v>
      </c>
      <c r="G25" s="3">
        <v>0</v>
      </c>
      <c r="I25" s="3">
        <v>0</v>
      </c>
      <c r="K25" s="8">
        <f t="shared" si="0"/>
        <v>0</v>
      </c>
      <c r="M25" s="3">
        <v>0</v>
      </c>
      <c r="O25" s="3">
        <v>595797720</v>
      </c>
      <c r="Q25" s="3">
        <v>84436683</v>
      </c>
      <c r="S25" s="3">
        <v>680234403</v>
      </c>
      <c r="U25" s="8">
        <f t="shared" si="1"/>
        <v>5.7821338960824782E-3</v>
      </c>
    </row>
    <row r="26" spans="1:21" x14ac:dyDescent="0.5">
      <c r="A26" s="1" t="s">
        <v>132</v>
      </c>
      <c r="C26" s="3">
        <v>0</v>
      </c>
      <c r="E26" s="3">
        <v>0</v>
      </c>
      <c r="G26" s="3">
        <v>0</v>
      </c>
      <c r="I26" s="3">
        <v>0</v>
      </c>
      <c r="K26" s="8">
        <f t="shared" si="0"/>
        <v>0</v>
      </c>
      <c r="M26" s="3">
        <v>0</v>
      </c>
      <c r="O26" s="3">
        <v>0</v>
      </c>
      <c r="Q26" s="3">
        <v>136815021</v>
      </c>
      <c r="S26" s="3">
        <v>136815021</v>
      </c>
      <c r="U26" s="8">
        <f t="shared" si="1"/>
        <v>1.162956132369177E-3</v>
      </c>
    </row>
    <row r="27" spans="1:21" x14ac:dyDescent="0.5">
      <c r="A27" s="1" t="s">
        <v>16</v>
      </c>
      <c r="C27" s="3">
        <v>0</v>
      </c>
      <c r="E27" s="3">
        <v>361639387</v>
      </c>
      <c r="G27" s="3">
        <v>0</v>
      </c>
      <c r="I27" s="3">
        <v>361639387</v>
      </c>
      <c r="K27" s="8">
        <f t="shared" si="0"/>
        <v>4.6817929543684121E-3</v>
      </c>
      <c r="M27" s="3">
        <v>0</v>
      </c>
      <c r="O27" s="3">
        <v>1074854247</v>
      </c>
      <c r="Q27" s="3">
        <v>0</v>
      </c>
      <c r="S27" s="3">
        <v>1074854247</v>
      </c>
      <c r="U27" s="8">
        <f t="shared" si="1"/>
        <v>9.1364846404672472E-3</v>
      </c>
    </row>
    <row r="28" spans="1:21" x14ac:dyDescent="0.5">
      <c r="A28" s="1" t="s">
        <v>22</v>
      </c>
      <c r="C28" s="3">
        <v>0</v>
      </c>
      <c r="E28" s="3">
        <v>300747784</v>
      </c>
      <c r="G28" s="3">
        <v>0</v>
      </c>
      <c r="I28" s="3">
        <v>300747784</v>
      </c>
      <c r="K28" s="8">
        <f t="shared" si="0"/>
        <v>3.8934886707268782E-3</v>
      </c>
      <c r="M28" s="3">
        <v>0</v>
      </c>
      <c r="O28" s="3">
        <v>523652718</v>
      </c>
      <c r="Q28" s="3">
        <v>0</v>
      </c>
      <c r="S28" s="3">
        <v>523652718</v>
      </c>
      <c r="U28" s="8">
        <f t="shared" si="1"/>
        <v>4.4511570087752807E-3</v>
      </c>
    </row>
    <row r="29" spans="1:21" ht="22.5" thickBot="1" x14ac:dyDescent="0.55000000000000004">
      <c r="C29" s="7">
        <f>SUM(C8:C28)</f>
        <v>1067227196</v>
      </c>
      <c r="E29" s="7">
        <f>SUM(E8:E28)</f>
        <v>-30619063173</v>
      </c>
      <c r="G29" s="7">
        <f>SUM(G8:G28)</f>
        <v>106795616410</v>
      </c>
      <c r="I29" s="7">
        <f>SUM(I8:I28)</f>
        <v>77243780433</v>
      </c>
      <c r="K29" s="9">
        <f>SUM(K8:K28)</f>
        <v>0.99999999999999989</v>
      </c>
      <c r="M29" s="7">
        <f>SUM(M8:M28)</f>
        <v>1219310529</v>
      </c>
      <c r="O29" s="7">
        <f>SUM(O8:O28)</f>
        <v>8865187563</v>
      </c>
      <c r="Q29" s="7">
        <f>SUM(Q8:Q28)</f>
        <v>107559682279</v>
      </c>
      <c r="S29" s="7">
        <f>SUM(S8:S28)</f>
        <v>117644180371</v>
      </c>
      <c r="U29" s="9">
        <f>SUM(U8:U28)</f>
        <v>1</v>
      </c>
    </row>
    <row r="30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1"/>
  <sheetViews>
    <sheetView rightToLeft="1" topLeftCell="A4" workbookViewId="0">
      <selection activeCell="M23" sqref="M23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.5" x14ac:dyDescent="0.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2.5" x14ac:dyDescent="0.5">
      <c r="A6" s="13" t="s">
        <v>111</v>
      </c>
      <c r="C6" s="14" t="s">
        <v>109</v>
      </c>
      <c r="D6" s="14" t="s">
        <v>109</v>
      </c>
      <c r="E6" s="14" t="s">
        <v>109</v>
      </c>
      <c r="F6" s="14" t="s">
        <v>109</v>
      </c>
      <c r="G6" s="14" t="s">
        <v>109</v>
      </c>
      <c r="H6" s="14" t="s">
        <v>109</v>
      </c>
      <c r="I6" s="14" t="s">
        <v>109</v>
      </c>
      <c r="K6" s="14" t="s">
        <v>110</v>
      </c>
      <c r="L6" s="14" t="s">
        <v>110</v>
      </c>
      <c r="M6" s="14" t="s">
        <v>110</v>
      </c>
      <c r="N6" s="14" t="s">
        <v>110</v>
      </c>
      <c r="O6" s="14" t="s">
        <v>110</v>
      </c>
      <c r="P6" s="14" t="s">
        <v>110</v>
      </c>
      <c r="Q6" s="14" t="s">
        <v>110</v>
      </c>
    </row>
    <row r="7" spans="1:17" ht="22.5" x14ac:dyDescent="0.5">
      <c r="A7" s="14" t="s">
        <v>111</v>
      </c>
      <c r="C7" s="17" t="s">
        <v>138</v>
      </c>
      <c r="E7" s="17" t="s">
        <v>135</v>
      </c>
      <c r="G7" s="17" t="s">
        <v>136</v>
      </c>
      <c r="I7" s="17" t="s">
        <v>139</v>
      </c>
      <c r="K7" s="17" t="s">
        <v>138</v>
      </c>
      <c r="M7" s="17" t="s">
        <v>135</v>
      </c>
      <c r="O7" s="17" t="s">
        <v>136</v>
      </c>
      <c r="Q7" s="17" t="s">
        <v>139</v>
      </c>
    </row>
    <row r="8" spans="1:17" x14ac:dyDescent="0.5">
      <c r="A8" s="1" t="s">
        <v>130</v>
      </c>
      <c r="C8" s="3">
        <v>-749000000</v>
      </c>
      <c r="E8" s="3">
        <v>-41398652</v>
      </c>
      <c r="G8" s="3">
        <v>5054724</v>
      </c>
      <c r="I8" s="3">
        <v>-785343928</v>
      </c>
      <c r="K8" s="3">
        <v>10347896</v>
      </c>
      <c r="M8" s="3">
        <v>0</v>
      </c>
      <c r="O8" s="3">
        <v>5054724</v>
      </c>
      <c r="Q8" s="3">
        <v>15402620</v>
      </c>
    </row>
    <row r="9" spans="1:17" x14ac:dyDescent="0.5">
      <c r="A9" s="1" t="s">
        <v>64</v>
      </c>
      <c r="C9" s="3">
        <v>0</v>
      </c>
      <c r="E9" s="3">
        <v>8253323344</v>
      </c>
      <c r="G9" s="3">
        <v>2076080881</v>
      </c>
      <c r="I9" s="3">
        <v>10329404225</v>
      </c>
      <c r="K9" s="3">
        <v>0</v>
      </c>
      <c r="M9" s="3">
        <v>-3706583987</v>
      </c>
      <c r="O9" s="3">
        <v>3317106602</v>
      </c>
      <c r="Q9" s="3">
        <v>-389477385</v>
      </c>
    </row>
    <row r="10" spans="1:17" x14ac:dyDescent="0.5">
      <c r="A10" s="1" t="s">
        <v>52</v>
      </c>
      <c r="C10" s="3">
        <v>0</v>
      </c>
      <c r="E10" s="3">
        <v>1902011851</v>
      </c>
      <c r="G10" s="3">
        <v>729791858</v>
      </c>
      <c r="I10" s="3">
        <v>2631803709</v>
      </c>
      <c r="K10" s="3">
        <v>0</v>
      </c>
      <c r="M10" s="3">
        <v>0</v>
      </c>
      <c r="O10" s="3">
        <v>729791858</v>
      </c>
      <c r="Q10" s="3">
        <v>729791858</v>
      </c>
    </row>
    <row r="11" spans="1:17" x14ac:dyDescent="0.5">
      <c r="A11" s="1" t="s">
        <v>133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11586513689</v>
      </c>
      <c r="Q11" s="3">
        <v>11586513689</v>
      </c>
    </row>
    <row r="12" spans="1:17" x14ac:dyDescent="0.5">
      <c r="A12" s="1" t="s">
        <v>51</v>
      </c>
      <c r="C12" s="3">
        <v>845581815</v>
      </c>
      <c r="E12" s="3">
        <v>294073172</v>
      </c>
      <c r="G12" s="3">
        <v>0</v>
      </c>
      <c r="I12" s="3">
        <v>1139654987</v>
      </c>
      <c r="K12" s="3">
        <v>2400000000</v>
      </c>
      <c r="M12" s="3">
        <v>294322990</v>
      </c>
      <c r="O12" s="3">
        <v>0</v>
      </c>
      <c r="Q12" s="3">
        <v>2694322990</v>
      </c>
    </row>
    <row r="13" spans="1:17" x14ac:dyDescent="0.5">
      <c r="A13" s="1" t="s">
        <v>48</v>
      </c>
      <c r="C13" s="3">
        <v>16911637</v>
      </c>
      <c r="E13" s="3">
        <v>-9439001</v>
      </c>
      <c r="G13" s="3">
        <v>0</v>
      </c>
      <c r="I13" s="3">
        <v>7472636</v>
      </c>
      <c r="K13" s="3">
        <v>48000000</v>
      </c>
      <c r="M13" s="3">
        <v>553748</v>
      </c>
      <c r="O13" s="3">
        <v>0</v>
      </c>
      <c r="Q13" s="3">
        <v>48553748</v>
      </c>
    </row>
    <row r="14" spans="1:17" x14ac:dyDescent="0.5">
      <c r="A14" s="1" t="s">
        <v>70</v>
      </c>
      <c r="C14" s="3">
        <v>7692189175</v>
      </c>
      <c r="E14" s="3">
        <v>-16945158424</v>
      </c>
      <c r="G14" s="3">
        <v>0</v>
      </c>
      <c r="I14" s="3">
        <v>-9252969249</v>
      </c>
      <c r="K14" s="3">
        <v>23022435749</v>
      </c>
      <c r="M14" s="3">
        <v>-43194613762</v>
      </c>
      <c r="O14" s="3">
        <v>0</v>
      </c>
      <c r="Q14" s="3">
        <v>-20172178013</v>
      </c>
    </row>
    <row r="15" spans="1:17" x14ac:dyDescent="0.5">
      <c r="A15" s="1" t="s">
        <v>67</v>
      </c>
      <c r="C15" s="3">
        <v>108617796</v>
      </c>
      <c r="E15" s="3">
        <v>-142003608</v>
      </c>
      <c r="G15" s="3">
        <v>0</v>
      </c>
      <c r="I15" s="3">
        <v>-33385812</v>
      </c>
      <c r="K15" s="3">
        <v>326259517</v>
      </c>
      <c r="M15" s="3">
        <v>-142003608</v>
      </c>
      <c r="O15" s="3">
        <v>0</v>
      </c>
      <c r="Q15" s="3">
        <v>184255909</v>
      </c>
    </row>
    <row r="16" spans="1:17" x14ac:dyDescent="0.5">
      <c r="A16" s="1" t="s">
        <v>61</v>
      </c>
      <c r="C16" s="3">
        <v>0</v>
      </c>
      <c r="E16" s="3">
        <v>555714659</v>
      </c>
      <c r="G16" s="3">
        <v>0</v>
      </c>
      <c r="I16" s="3">
        <v>555714659</v>
      </c>
      <c r="K16" s="3">
        <v>0</v>
      </c>
      <c r="M16" s="3">
        <v>1057117852</v>
      </c>
      <c r="O16" s="3">
        <v>0</v>
      </c>
      <c r="Q16" s="3">
        <v>1057117852</v>
      </c>
    </row>
    <row r="17" spans="1:17" x14ac:dyDescent="0.5">
      <c r="A17" s="1" t="s">
        <v>55</v>
      </c>
      <c r="C17" s="3">
        <v>0</v>
      </c>
      <c r="E17" s="3">
        <v>-1115651034</v>
      </c>
      <c r="G17" s="3">
        <v>0</v>
      </c>
      <c r="I17" s="3">
        <v>-1115651034</v>
      </c>
      <c r="K17" s="3">
        <v>0</v>
      </c>
      <c r="M17" s="3">
        <v>-138490585</v>
      </c>
      <c r="O17" s="3">
        <v>0</v>
      </c>
      <c r="Q17" s="3">
        <v>-138490585</v>
      </c>
    </row>
    <row r="18" spans="1:17" x14ac:dyDescent="0.5">
      <c r="A18" s="1" t="s">
        <v>58</v>
      </c>
      <c r="C18" s="3">
        <v>0</v>
      </c>
      <c r="E18" s="3">
        <v>-1117149963</v>
      </c>
      <c r="G18" s="3">
        <v>0</v>
      </c>
      <c r="I18" s="3">
        <v>-1117149963</v>
      </c>
      <c r="K18" s="3">
        <v>0</v>
      </c>
      <c r="M18" s="3">
        <v>-123304373</v>
      </c>
      <c r="O18" s="3">
        <v>0</v>
      </c>
      <c r="Q18" s="3">
        <v>-123304373</v>
      </c>
    </row>
    <row r="19" spans="1:17" x14ac:dyDescent="0.5">
      <c r="A19" s="1" t="s">
        <v>88</v>
      </c>
      <c r="C19" s="3">
        <v>0</v>
      </c>
      <c r="E19" s="3">
        <v>-2187130028</v>
      </c>
      <c r="G19" s="3">
        <v>0</v>
      </c>
      <c r="I19" s="3">
        <v>-2187130028</v>
      </c>
      <c r="K19" s="3">
        <v>0</v>
      </c>
      <c r="M19" s="3">
        <v>1265287152</v>
      </c>
      <c r="O19" s="3">
        <v>0</v>
      </c>
      <c r="Q19" s="3">
        <v>1265287152</v>
      </c>
    </row>
    <row r="20" spans="1:17" ht="22.5" thickBot="1" x14ac:dyDescent="0.55000000000000004">
      <c r="C20" s="7">
        <f>SUM(C8:C19)</f>
        <v>7914300423</v>
      </c>
      <c r="E20" s="7">
        <f>SUM(E8:E19)</f>
        <v>-10552807684</v>
      </c>
      <c r="G20" s="7">
        <f>SUM(G8:G19)</f>
        <v>2810927463</v>
      </c>
      <c r="I20" s="7">
        <f>SUM(I8:I19)</f>
        <v>172420202</v>
      </c>
      <c r="K20" s="7">
        <f>SUM(K8:K19)</f>
        <v>25807043162</v>
      </c>
      <c r="M20" s="7">
        <f>SUM(M8:M19)</f>
        <v>-44687714573</v>
      </c>
      <c r="O20" s="7">
        <f>SUM(O8:O19)</f>
        <v>15638466873</v>
      </c>
      <c r="Q20" s="7">
        <f>SUM(Q8:Q19)</f>
        <v>-3242204538</v>
      </c>
    </row>
    <row r="2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topLeftCell="A4" workbookViewId="0">
      <selection activeCell="V12" sqref="V12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6" t="s">
        <v>0</v>
      </c>
      <c r="B2" s="16"/>
      <c r="C2" s="16"/>
      <c r="D2" s="16"/>
      <c r="E2" s="16"/>
      <c r="F2" s="5"/>
      <c r="G2" s="5"/>
      <c r="H2" s="5"/>
      <c r="I2" s="5"/>
    </row>
    <row r="3" spans="1:9" ht="22.5" x14ac:dyDescent="0.5">
      <c r="A3" s="16" t="s">
        <v>107</v>
      </c>
      <c r="B3" s="16"/>
      <c r="C3" s="16"/>
      <c r="D3" s="16"/>
      <c r="E3" s="16"/>
    </row>
    <row r="4" spans="1:9" ht="22.5" x14ac:dyDescent="0.5">
      <c r="A4" s="16" t="s">
        <v>2</v>
      </c>
      <c r="B4" s="16"/>
      <c r="C4" s="16"/>
      <c r="D4" s="16"/>
      <c r="E4" s="16"/>
    </row>
    <row r="5" spans="1:9" ht="22.5" x14ac:dyDescent="0.5">
      <c r="E5" s="4" t="s">
        <v>148</v>
      </c>
    </row>
    <row r="6" spans="1:9" ht="22.5" x14ac:dyDescent="0.5">
      <c r="A6" s="13" t="s">
        <v>140</v>
      </c>
      <c r="C6" s="14" t="s">
        <v>109</v>
      </c>
      <c r="E6" s="14" t="s">
        <v>149</v>
      </c>
    </row>
    <row r="7" spans="1:9" ht="22.5" x14ac:dyDescent="0.5">
      <c r="A7" s="14" t="s">
        <v>140</v>
      </c>
      <c r="C7" s="17" t="s">
        <v>97</v>
      </c>
      <c r="E7" s="17" t="s">
        <v>97</v>
      </c>
    </row>
    <row r="8" spans="1:9" x14ac:dyDescent="0.5">
      <c r="A8" s="1" t="s">
        <v>150</v>
      </c>
      <c r="C8" s="3">
        <v>31278887</v>
      </c>
      <c r="E8" s="3">
        <v>161327170</v>
      </c>
    </row>
    <row r="9" spans="1:9" x14ac:dyDescent="0.5">
      <c r="A9" s="1" t="s">
        <v>142</v>
      </c>
      <c r="C9" s="3">
        <v>-153214474</v>
      </c>
      <c r="E9" s="3">
        <v>21813373</v>
      </c>
    </row>
    <row r="10" spans="1:9" ht="23.25" thickBot="1" x14ac:dyDescent="0.6">
      <c r="A10" s="2" t="s">
        <v>116</v>
      </c>
      <c r="C10" s="7">
        <v>-121935587</v>
      </c>
      <c r="E10" s="7">
        <v>183140543</v>
      </c>
    </row>
    <row r="11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1"/>
  <sheetViews>
    <sheetView rightToLeft="1" topLeftCell="B1" workbookViewId="0">
      <selection activeCell="Y29" sqref="Y29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7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6" spans="1:27" ht="22.5" x14ac:dyDescent="0.5">
      <c r="A6" s="13" t="s">
        <v>3</v>
      </c>
      <c r="C6" s="14" t="s">
        <v>146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7" ht="22.5" x14ac:dyDescent="0.5">
      <c r="A7" s="13" t="s">
        <v>3</v>
      </c>
      <c r="C7" s="15" t="s">
        <v>7</v>
      </c>
      <c r="E7" s="15" t="s">
        <v>8</v>
      </c>
      <c r="G7" s="15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7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7" x14ac:dyDescent="0.5">
      <c r="A9" s="1" t="s">
        <v>15</v>
      </c>
      <c r="C9" s="3">
        <v>12400000</v>
      </c>
      <c r="E9" s="3">
        <v>5026413991</v>
      </c>
      <c r="G9" s="3">
        <v>12794822200</v>
      </c>
      <c r="I9" s="3">
        <v>0</v>
      </c>
      <c r="K9" s="3">
        <v>0</v>
      </c>
      <c r="M9" s="3">
        <v>-12400000</v>
      </c>
      <c r="O9" s="3">
        <v>24718915175</v>
      </c>
      <c r="Q9" s="3">
        <v>0</v>
      </c>
      <c r="S9" s="3">
        <v>0</v>
      </c>
      <c r="U9" s="3">
        <v>0</v>
      </c>
      <c r="W9" s="3">
        <v>0</v>
      </c>
      <c r="Y9" s="8">
        <v>0</v>
      </c>
      <c r="AA9" s="3"/>
    </row>
    <row r="10" spans="1:27" x14ac:dyDescent="0.5">
      <c r="A10" s="1" t="s">
        <v>16</v>
      </c>
      <c r="C10" s="3">
        <v>159000</v>
      </c>
      <c r="E10" s="3">
        <v>699581746</v>
      </c>
      <c r="G10" s="3">
        <v>1412796606.75</v>
      </c>
      <c r="I10" s="3">
        <v>0</v>
      </c>
      <c r="K10" s="3">
        <v>0</v>
      </c>
      <c r="M10" s="3">
        <v>0</v>
      </c>
      <c r="O10" s="3">
        <v>0</v>
      </c>
      <c r="Q10" s="3">
        <v>159000</v>
      </c>
      <c r="S10" s="3">
        <v>11232</v>
      </c>
      <c r="U10" s="3">
        <v>699581746</v>
      </c>
      <c r="W10" s="3">
        <v>1774435993.2</v>
      </c>
      <c r="Y10" s="8">
        <v>1.2943282602618971E-3</v>
      </c>
      <c r="AA10" s="3"/>
    </row>
    <row r="11" spans="1:27" x14ac:dyDescent="0.5">
      <c r="A11" s="1" t="s">
        <v>17</v>
      </c>
      <c r="C11" s="3">
        <v>110000</v>
      </c>
      <c r="E11" s="3">
        <v>4313521095</v>
      </c>
      <c r="G11" s="3">
        <v>9252955415</v>
      </c>
      <c r="I11" s="3">
        <v>0</v>
      </c>
      <c r="K11" s="3">
        <v>0</v>
      </c>
      <c r="M11" s="3">
        <v>-110000</v>
      </c>
      <c r="O11" s="3">
        <v>12562105622</v>
      </c>
      <c r="Q11" s="3">
        <v>0</v>
      </c>
      <c r="S11" s="3">
        <v>0</v>
      </c>
      <c r="U11" s="3">
        <v>0</v>
      </c>
      <c r="W11" s="3">
        <v>0</v>
      </c>
      <c r="Y11" s="8">
        <v>0</v>
      </c>
      <c r="AA11" s="3"/>
    </row>
    <row r="12" spans="1:27" x14ac:dyDescent="0.5">
      <c r="A12" s="1" t="s">
        <v>18</v>
      </c>
      <c r="C12" s="3">
        <v>195000</v>
      </c>
      <c r="E12" s="3">
        <v>4116731889</v>
      </c>
      <c r="G12" s="3">
        <v>8772090015</v>
      </c>
      <c r="I12" s="3">
        <v>0</v>
      </c>
      <c r="K12" s="3">
        <v>0</v>
      </c>
      <c r="M12" s="3">
        <v>-195000</v>
      </c>
      <c r="O12" s="3">
        <v>11258594153</v>
      </c>
      <c r="Q12" s="3">
        <v>0</v>
      </c>
      <c r="S12" s="3">
        <v>0</v>
      </c>
      <c r="U12" s="3">
        <v>0</v>
      </c>
      <c r="W12" s="3">
        <v>0</v>
      </c>
      <c r="Y12" s="8">
        <v>0</v>
      </c>
      <c r="AA12" s="3"/>
    </row>
    <row r="13" spans="1:27" x14ac:dyDescent="0.5">
      <c r="A13" s="1" t="s">
        <v>19</v>
      </c>
      <c r="C13" s="3">
        <v>100000</v>
      </c>
      <c r="E13" s="3">
        <v>376539067</v>
      </c>
      <c r="G13" s="3">
        <v>722981525</v>
      </c>
      <c r="I13" s="3">
        <v>0</v>
      </c>
      <c r="K13" s="3">
        <v>0</v>
      </c>
      <c r="M13" s="3">
        <v>-100000</v>
      </c>
      <c r="O13" s="3">
        <v>1333295086</v>
      </c>
      <c r="Q13" s="3">
        <v>0</v>
      </c>
      <c r="S13" s="3">
        <v>0</v>
      </c>
      <c r="U13" s="3">
        <v>0</v>
      </c>
      <c r="W13" s="3">
        <v>0</v>
      </c>
      <c r="Y13" s="8">
        <v>0</v>
      </c>
      <c r="AA13" s="3"/>
    </row>
    <row r="14" spans="1:27" x14ac:dyDescent="0.5">
      <c r="A14" s="1" t="s">
        <v>20</v>
      </c>
      <c r="C14" s="3">
        <v>303970</v>
      </c>
      <c r="E14" s="3">
        <v>890901926</v>
      </c>
      <c r="G14" s="3">
        <v>2393301031.6675</v>
      </c>
      <c r="I14" s="3">
        <v>0</v>
      </c>
      <c r="K14" s="3">
        <v>0</v>
      </c>
      <c r="M14" s="3">
        <v>-303907</v>
      </c>
      <c r="O14" s="3">
        <v>3050088720</v>
      </c>
      <c r="Q14" s="3">
        <v>63</v>
      </c>
      <c r="S14" s="3">
        <v>10518</v>
      </c>
      <c r="U14" s="3">
        <v>184648</v>
      </c>
      <c r="W14" s="3">
        <v>658384.85947499995</v>
      </c>
      <c r="Y14" s="8">
        <v>4.8024619260019773E-7</v>
      </c>
      <c r="AA14" s="3"/>
    </row>
    <row r="15" spans="1:27" x14ac:dyDescent="0.5">
      <c r="A15" s="1" t="s">
        <v>21</v>
      </c>
      <c r="C15" s="3">
        <v>1079188</v>
      </c>
      <c r="E15" s="3">
        <v>9324080716</v>
      </c>
      <c r="G15" s="3">
        <v>9646847232.7590008</v>
      </c>
      <c r="I15" s="3">
        <v>0</v>
      </c>
      <c r="K15" s="3">
        <v>0</v>
      </c>
      <c r="M15" s="3">
        <v>-1079188</v>
      </c>
      <c r="O15" s="3">
        <v>17222338352</v>
      </c>
      <c r="Q15" s="3">
        <v>0</v>
      </c>
      <c r="S15" s="3">
        <v>0</v>
      </c>
      <c r="U15" s="3">
        <v>0</v>
      </c>
      <c r="W15" s="3">
        <v>0</v>
      </c>
      <c r="Y15" s="8">
        <v>0</v>
      </c>
      <c r="AA15" s="3"/>
    </row>
    <row r="16" spans="1:27" x14ac:dyDescent="0.5">
      <c r="A16" s="1" t="s">
        <v>22</v>
      </c>
      <c r="C16" s="3">
        <v>58470</v>
      </c>
      <c r="E16" s="3">
        <v>704825444</v>
      </c>
      <c r="G16" s="3">
        <v>927730378.10249996</v>
      </c>
      <c r="I16" s="3">
        <v>0</v>
      </c>
      <c r="K16" s="3">
        <v>0</v>
      </c>
      <c r="M16" s="3">
        <v>0</v>
      </c>
      <c r="O16" s="3">
        <v>0</v>
      </c>
      <c r="Q16" s="3">
        <v>58470</v>
      </c>
      <c r="S16" s="3">
        <v>21146</v>
      </c>
      <c r="U16" s="3">
        <v>704825444</v>
      </c>
      <c r="W16" s="3">
        <v>1228478162.5492499</v>
      </c>
      <c r="Y16" s="8">
        <v>8.9608980487068191E-4</v>
      </c>
      <c r="AA16" s="3"/>
    </row>
    <row r="17" spans="1:27" x14ac:dyDescent="0.5">
      <c r="A17" s="1" t="s">
        <v>23</v>
      </c>
      <c r="C17" s="3">
        <v>15219</v>
      </c>
      <c r="E17" s="3">
        <v>200599761</v>
      </c>
      <c r="G17" s="3">
        <v>378347783.29874998</v>
      </c>
      <c r="I17" s="3">
        <v>0</v>
      </c>
      <c r="K17" s="3">
        <v>0</v>
      </c>
      <c r="M17" s="3">
        <v>-15219</v>
      </c>
      <c r="O17" s="3">
        <v>460658597</v>
      </c>
      <c r="Q17" s="3">
        <v>0</v>
      </c>
      <c r="S17" s="3">
        <v>0</v>
      </c>
      <c r="U17" s="3">
        <v>0</v>
      </c>
      <c r="W17" s="3">
        <v>0</v>
      </c>
      <c r="Y17" s="8">
        <v>0</v>
      </c>
      <c r="AA17" s="3"/>
    </row>
    <row r="18" spans="1:27" x14ac:dyDescent="0.5">
      <c r="A18" s="1" t="s">
        <v>24</v>
      </c>
      <c r="C18" s="3">
        <v>89546</v>
      </c>
      <c r="E18" s="3">
        <v>1865834749</v>
      </c>
      <c r="G18" s="3">
        <v>5338730885.7854996</v>
      </c>
      <c r="I18" s="3">
        <v>44773</v>
      </c>
      <c r="K18" s="3">
        <v>0</v>
      </c>
      <c r="M18" s="3">
        <v>-89546</v>
      </c>
      <c r="O18" s="3">
        <v>4212458195</v>
      </c>
      <c r="Q18" s="3">
        <v>44773</v>
      </c>
      <c r="S18" s="3">
        <v>56976</v>
      </c>
      <c r="U18" s="3">
        <v>621944916</v>
      </c>
      <c r="W18" s="3">
        <v>2534628247.4022002</v>
      </c>
      <c r="Y18" s="8">
        <v>1.8488359019107115E-3</v>
      </c>
      <c r="AA18" s="3"/>
    </row>
    <row r="19" spans="1:27" x14ac:dyDescent="0.5">
      <c r="A19" s="1" t="s">
        <v>25</v>
      </c>
      <c r="C19" s="3">
        <v>1997564</v>
      </c>
      <c r="E19" s="3">
        <v>4815650782</v>
      </c>
      <c r="G19" s="3">
        <v>16293508804.987</v>
      </c>
      <c r="I19" s="3">
        <v>0</v>
      </c>
      <c r="K19" s="3">
        <v>0</v>
      </c>
      <c r="M19" s="3">
        <v>-1997564</v>
      </c>
      <c r="O19" s="3">
        <v>22725474978</v>
      </c>
      <c r="Q19" s="3">
        <v>0</v>
      </c>
      <c r="S19" s="3">
        <v>0</v>
      </c>
      <c r="U19" s="3">
        <v>0</v>
      </c>
      <c r="W19" s="3">
        <v>0</v>
      </c>
      <c r="Y19" s="8">
        <v>0</v>
      </c>
      <c r="AA19" s="3"/>
    </row>
    <row r="20" spans="1:27" x14ac:dyDescent="0.5">
      <c r="A20" s="1" t="s">
        <v>26</v>
      </c>
      <c r="C20" s="3">
        <v>1759000</v>
      </c>
      <c r="E20" s="3">
        <v>4304121692</v>
      </c>
      <c r="G20" s="3">
        <v>12558736697.5</v>
      </c>
      <c r="I20" s="3">
        <v>0</v>
      </c>
      <c r="K20" s="3">
        <v>0</v>
      </c>
      <c r="M20" s="3">
        <v>-1759000</v>
      </c>
      <c r="O20" s="3">
        <v>18258470425</v>
      </c>
      <c r="Q20" s="3">
        <v>0</v>
      </c>
      <c r="S20" s="3">
        <v>0</v>
      </c>
      <c r="U20" s="3">
        <v>0</v>
      </c>
      <c r="W20" s="3">
        <v>0</v>
      </c>
      <c r="Y20" s="8">
        <v>0</v>
      </c>
      <c r="AA20" s="3"/>
    </row>
    <row r="21" spans="1:27" x14ac:dyDescent="0.5">
      <c r="A21" s="1" t="s">
        <v>27</v>
      </c>
      <c r="C21" s="3">
        <v>3772</v>
      </c>
      <c r="E21" s="3">
        <v>89044433</v>
      </c>
      <c r="G21" s="3">
        <v>128058385.332</v>
      </c>
      <c r="I21" s="3">
        <v>0</v>
      </c>
      <c r="K21" s="3">
        <v>0</v>
      </c>
      <c r="M21" s="3">
        <v>-3772</v>
      </c>
      <c r="O21" s="3">
        <v>165068635</v>
      </c>
      <c r="Q21" s="3">
        <v>0</v>
      </c>
      <c r="S21" s="3">
        <v>0</v>
      </c>
      <c r="U21" s="3">
        <v>0</v>
      </c>
      <c r="W21" s="3">
        <v>0</v>
      </c>
      <c r="Y21" s="8">
        <v>0</v>
      </c>
      <c r="AA21" s="3"/>
    </row>
    <row r="22" spans="1:27" x14ac:dyDescent="0.5">
      <c r="A22" s="1" t="s">
        <v>28</v>
      </c>
      <c r="C22" s="3">
        <v>600</v>
      </c>
      <c r="E22" s="3">
        <v>2772811824</v>
      </c>
      <c r="G22" s="3">
        <v>3773435901.75</v>
      </c>
      <c r="I22" s="3">
        <v>0</v>
      </c>
      <c r="K22" s="3">
        <v>0</v>
      </c>
      <c r="M22" s="3">
        <v>0</v>
      </c>
      <c r="O22" s="3">
        <v>0</v>
      </c>
      <c r="Q22" s="3">
        <v>600</v>
      </c>
      <c r="S22" s="3">
        <v>6296931</v>
      </c>
      <c r="U22" s="3">
        <v>2772811824</v>
      </c>
      <c r="W22" s="3">
        <v>3773435901.75</v>
      </c>
      <c r="Y22" s="8">
        <v>2.7524603562138002E-3</v>
      </c>
      <c r="AA22" s="3"/>
    </row>
    <row r="23" spans="1:27" x14ac:dyDescent="0.5">
      <c r="A23" s="1" t="s">
        <v>29</v>
      </c>
      <c r="C23" s="3">
        <v>1350</v>
      </c>
      <c r="E23" s="3">
        <v>6521847992</v>
      </c>
      <c r="G23" s="3">
        <v>8503926937.3125</v>
      </c>
      <c r="I23" s="3">
        <v>0</v>
      </c>
      <c r="K23" s="3">
        <v>0</v>
      </c>
      <c r="M23" s="3">
        <v>-200</v>
      </c>
      <c r="O23" s="3">
        <v>1458174820</v>
      </c>
      <c r="Q23" s="3">
        <v>1150</v>
      </c>
      <c r="S23" s="3">
        <v>7619552</v>
      </c>
      <c r="U23" s="3">
        <v>5555648288</v>
      </c>
      <c r="W23" s="3">
        <v>8751531694</v>
      </c>
      <c r="Y23" s="8">
        <v>6.3836367361407246E-3</v>
      </c>
      <c r="AA23" s="3"/>
    </row>
    <row r="24" spans="1:27" x14ac:dyDescent="0.5">
      <c r="A24" s="1" t="s">
        <v>30</v>
      </c>
      <c r="C24" s="3">
        <v>3742</v>
      </c>
      <c r="E24" s="3">
        <v>74803873</v>
      </c>
      <c r="G24" s="3">
        <v>92752758.480499998</v>
      </c>
      <c r="I24" s="3">
        <v>0</v>
      </c>
      <c r="K24" s="3">
        <v>0</v>
      </c>
      <c r="M24" s="3">
        <v>-3742</v>
      </c>
      <c r="O24" s="3">
        <v>113566448</v>
      </c>
      <c r="Q24" s="3">
        <v>0</v>
      </c>
      <c r="S24" s="3">
        <v>0</v>
      </c>
      <c r="U24" s="3">
        <v>0</v>
      </c>
      <c r="W24" s="3">
        <v>0</v>
      </c>
      <c r="Y24" s="8">
        <v>0</v>
      </c>
      <c r="AA24" s="3"/>
    </row>
    <row r="25" spans="1:27" x14ac:dyDescent="0.5">
      <c r="A25" s="1" t="s">
        <v>31</v>
      </c>
      <c r="C25" s="3">
        <v>4483253</v>
      </c>
      <c r="E25" s="3">
        <v>10922980843</v>
      </c>
      <c r="G25" s="3">
        <v>27511837332.300201</v>
      </c>
      <c r="I25" s="3">
        <v>0</v>
      </c>
      <c r="K25" s="3">
        <v>0</v>
      </c>
      <c r="M25" s="3">
        <v>-4483253</v>
      </c>
      <c r="O25" s="3">
        <v>47663763163</v>
      </c>
      <c r="Q25" s="3">
        <v>0</v>
      </c>
      <c r="S25" s="3">
        <v>0</v>
      </c>
      <c r="U25" s="3">
        <v>0</v>
      </c>
      <c r="W25" s="3">
        <v>0</v>
      </c>
      <c r="Y25" s="8">
        <v>0</v>
      </c>
      <c r="AA25" s="3"/>
    </row>
    <row r="26" spans="1:27" x14ac:dyDescent="0.5">
      <c r="A26" s="1" t="s">
        <v>32</v>
      </c>
      <c r="C26" s="3">
        <v>780572</v>
      </c>
      <c r="E26" s="3">
        <v>5073843072</v>
      </c>
      <c r="G26" s="3">
        <v>7845558443.4499998</v>
      </c>
      <c r="I26" s="3">
        <v>0</v>
      </c>
      <c r="K26" s="3">
        <v>0</v>
      </c>
      <c r="M26" s="3">
        <v>-780572</v>
      </c>
      <c r="O26" s="3">
        <v>13290884611</v>
      </c>
      <c r="Q26" s="3">
        <v>0</v>
      </c>
      <c r="S26" s="3">
        <v>0</v>
      </c>
      <c r="U26" s="3">
        <v>0</v>
      </c>
      <c r="W26" s="3">
        <v>0</v>
      </c>
      <c r="Y26" s="8">
        <v>0</v>
      </c>
      <c r="AA26" s="3"/>
    </row>
    <row r="27" spans="1:27" x14ac:dyDescent="0.5">
      <c r="A27" s="1" t="s">
        <v>33</v>
      </c>
      <c r="C27" s="3">
        <v>100000</v>
      </c>
      <c r="E27" s="3">
        <v>1808351976</v>
      </c>
      <c r="G27" s="3">
        <v>3987538700</v>
      </c>
      <c r="I27" s="3">
        <v>0</v>
      </c>
      <c r="K27" s="3">
        <v>0</v>
      </c>
      <c r="M27" s="3">
        <v>-100000</v>
      </c>
      <c r="O27" s="3">
        <v>4616500015</v>
      </c>
      <c r="Q27" s="3">
        <v>0</v>
      </c>
      <c r="S27" s="3">
        <v>0</v>
      </c>
      <c r="U27" s="3">
        <v>0</v>
      </c>
      <c r="W27" s="3">
        <v>0</v>
      </c>
      <c r="Y27" s="8">
        <v>0</v>
      </c>
      <c r="AA27" s="3"/>
    </row>
    <row r="28" spans="1:27" x14ac:dyDescent="0.5">
      <c r="A28" s="1" t="s">
        <v>34</v>
      </c>
      <c r="C28" s="3">
        <v>1142723</v>
      </c>
      <c r="E28" s="3">
        <v>2949313423</v>
      </c>
      <c r="G28" s="3">
        <v>10788497551.4505</v>
      </c>
      <c r="I28" s="3">
        <v>0</v>
      </c>
      <c r="K28" s="3">
        <v>0</v>
      </c>
      <c r="M28" s="3">
        <v>-786710</v>
      </c>
      <c r="O28" s="3">
        <v>13241409026</v>
      </c>
      <c r="Q28" s="3">
        <v>356013</v>
      </c>
      <c r="S28" s="3">
        <v>13813</v>
      </c>
      <c r="U28" s="3">
        <v>918852529</v>
      </c>
      <c r="W28" s="3">
        <v>4886073410.4637899</v>
      </c>
      <c r="Y28" s="8">
        <v>3.5640524206638434E-3</v>
      </c>
      <c r="AA28" s="3"/>
    </row>
    <row r="29" spans="1:27" ht="22.5" thickBot="1" x14ac:dyDescent="0.55000000000000004">
      <c r="E29" s="7">
        <f>SUM(E9:E28)</f>
        <v>66851800294</v>
      </c>
      <c r="G29" s="7">
        <f>SUM(G9:G28)</f>
        <v>143124454585.92596</v>
      </c>
      <c r="K29" s="7">
        <f>SUM(K9:K28)</f>
        <v>0</v>
      </c>
      <c r="O29" s="7">
        <f>SUM(O9:O28)</f>
        <v>196351766021</v>
      </c>
      <c r="U29" s="7">
        <f>SUM(U9:U28)</f>
        <v>11273849395</v>
      </c>
      <c r="W29" s="7">
        <f>SUM(W9:W28)</f>
        <v>22949241794.224716</v>
      </c>
      <c r="Y29" s="10">
        <f>SUM(Y9:Y28)</f>
        <v>1.6739883726254259E-2</v>
      </c>
    </row>
    <row r="30" spans="1:27" ht="22.5" thickTop="1" x14ac:dyDescent="0.5"/>
    <row r="31" spans="1:27" x14ac:dyDescent="0.5">
      <c r="Y31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2"/>
  <sheetViews>
    <sheetView rightToLeft="1" topLeftCell="J1" workbookViewId="0">
      <selection activeCell="AK21" sqref="AK21"/>
    </sheetView>
  </sheetViews>
  <sheetFormatPr defaultRowHeight="21.75" x14ac:dyDescent="0.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6" spans="1:37" ht="22.5" x14ac:dyDescent="0.5">
      <c r="A6" s="14" t="s">
        <v>36</v>
      </c>
      <c r="B6" s="14" t="s">
        <v>36</v>
      </c>
      <c r="C6" s="14" t="s">
        <v>36</v>
      </c>
      <c r="D6" s="14" t="s">
        <v>36</v>
      </c>
      <c r="E6" s="14" t="s">
        <v>36</v>
      </c>
      <c r="F6" s="14" t="s">
        <v>36</v>
      </c>
      <c r="G6" s="14" t="s">
        <v>36</v>
      </c>
      <c r="H6" s="14" t="s">
        <v>36</v>
      </c>
      <c r="I6" s="14" t="s">
        <v>36</v>
      </c>
      <c r="J6" s="14" t="s">
        <v>36</v>
      </c>
      <c r="K6" s="14" t="s">
        <v>36</v>
      </c>
      <c r="L6" s="14" t="s">
        <v>36</v>
      </c>
      <c r="M6" s="14" t="s">
        <v>36</v>
      </c>
      <c r="O6" s="14" t="s">
        <v>146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 x14ac:dyDescent="0.5">
      <c r="A7" s="15" t="s">
        <v>37</v>
      </c>
      <c r="C7" s="15" t="s">
        <v>38</v>
      </c>
      <c r="E7" s="15" t="s">
        <v>39</v>
      </c>
      <c r="G7" s="15" t="s">
        <v>40</v>
      </c>
      <c r="I7" s="15" t="s">
        <v>41</v>
      </c>
      <c r="K7" s="15" t="s">
        <v>42</v>
      </c>
      <c r="M7" s="15" t="s">
        <v>35</v>
      </c>
      <c r="O7" s="15" t="s">
        <v>7</v>
      </c>
      <c r="Q7" s="15" t="s">
        <v>8</v>
      </c>
      <c r="S7" s="15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5" t="s">
        <v>7</v>
      </c>
      <c r="AE7" s="15" t="s">
        <v>43</v>
      </c>
      <c r="AG7" s="15" t="s">
        <v>8</v>
      </c>
      <c r="AI7" s="15" t="s">
        <v>9</v>
      </c>
      <c r="AK7" s="15" t="s">
        <v>13</v>
      </c>
    </row>
    <row r="8" spans="1:37" ht="22.5" x14ac:dyDescent="0.5">
      <c r="A8" s="14" t="s">
        <v>37</v>
      </c>
      <c r="C8" s="14" t="s">
        <v>38</v>
      </c>
      <c r="E8" s="14" t="s">
        <v>39</v>
      </c>
      <c r="G8" s="14" t="s">
        <v>40</v>
      </c>
      <c r="I8" s="14" t="s">
        <v>41</v>
      </c>
      <c r="K8" s="14" t="s">
        <v>42</v>
      </c>
      <c r="M8" s="14" t="s">
        <v>35</v>
      </c>
      <c r="O8" s="14" t="s">
        <v>7</v>
      </c>
      <c r="Q8" s="14" t="s">
        <v>8</v>
      </c>
      <c r="S8" s="14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4" t="s">
        <v>7</v>
      </c>
      <c r="AE8" s="14" t="s">
        <v>43</v>
      </c>
      <c r="AG8" s="14" t="s">
        <v>8</v>
      </c>
      <c r="AI8" s="14" t="s">
        <v>9</v>
      </c>
      <c r="AK8" s="14" t="s">
        <v>13</v>
      </c>
    </row>
    <row r="9" spans="1:37" x14ac:dyDescent="0.5">
      <c r="A9" s="1" t="s">
        <v>44</v>
      </c>
      <c r="C9" s="1" t="s">
        <v>45</v>
      </c>
      <c r="E9" s="1" t="s">
        <v>45</v>
      </c>
      <c r="G9" s="1" t="s">
        <v>46</v>
      </c>
      <c r="I9" s="1" t="s">
        <v>47</v>
      </c>
      <c r="K9" s="3">
        <v>18</v>
      </c>
      <c r="M9" s="3">
        <v>18</v>
      </c>
      <c r="O9" s="3">
        <v>749</v>
      </c>
      <c r="Q9" s="3">
        <v>742047594</v>
      </c>
      <c r="S9" s="3">
        <v>785343928</v>
      </c>
      <c r="U9" s="3">
        <v>0</v>
      </c>
      <c r="W9" s="3">
        <v>0</v>
      </c>
      <c r="Y9" s="3">
        <v>749</v>
      </c>
      <c r="AA9" s="3">
        <v>749000000</v>
      </c>
      <c r="AC9" s="3">
        <v>0</v>
      </c>
      <c r="AE9" s="3">
        <v>0</v>
      </c>
      <c r="AG9" s="3">
        <v>0</v>
      </c>
      <c r="AI9" s="3">
        <v>0</v>
      </c>
      <c r="AK9" s="8">
        <v>0</v>
      </c>
    </row>
    <row r="10" spans="1:37" x14ac:dyDescent="0.5">
      <c r="A10" s="1" t="s">
        <v>48</v>
      </c>
      <c r="C10" s="1" t="s">
        <v>45</v>
      </c>
      <c r="E10" s="1" t="s">
        <v>45</v>
      </c>
      <c r="G10" s="1" t="s">
        <v>49</v>
      </c>
      <c r="I10" s="1" t="s">
        <v>50</v>
      </c>
      <c r="K10" s="3">
        <v>20</v>
      </c>
      <c r="M10" s="3">
        <v>20</v>
      </c>
      <c r="O10" s="3">
        <v>1000</v>
      </c>
      <c r="Q10" s="3">
        <v>1000725000</v>
      </c>
      <c r="S10" s="3">
        <v>1009267750</v>
      </c>
      <c r="U10" s="3">
        <v>0</v>
      </c>
      <c r="W10" s="3">
        <v>0</v>
      </c>
      <c r="Y10" s="3">
        <v>0</v>
      </c>
      <c r="AA10" s="3">
        <v>0</v>
      </c>
      <c r="AC10" s="3">
        <v>1000</v>
      </c>
      <c r="AE10" s="3">
        <v>1000010</v>
      </c>
      <c r="AG10" s="3">
        <v>1000725000</v>
      </c>
      <c r="AI10" s="3">
        <v>999828748</v>
      </c>
      <c r="AK10" s="8">
        <v>7.2930588024473731E-4</v>
      </c>
    </row>
    <row r="11" spans="1:37" x14ac:dyDescent="0.5">
      <c r="A11" s="1" t="s">
        <v>51</v>
      </c>
      <c r="C11" s="1" t="s">
        <v>45</v>
      </c>
      <c r="E11" s="1" t="s">
        <v>45</v>
      </c>
      <c r="G11" s="1" t="s">
        <v>49</v>
      </c>
      <c r="I11" s="1" t="s">
        <v>50</v>
      </c>
      <c r="K11" s="3">
        <v>20</v>
      </c>
      <c r="M11" s="3">
        <v>20</v>
      </c>
      <c r="O11" s="3">
        <v>50000</v>
      </c>
      <c r="Q11" s="3">
        <v>49535887498</v>
      </c>
      <c r="S11" s="3">
        <v>44697820568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900001</v>
      </c>
      <c r="AG11" s="3">
        <v>49535887498</v>
      </c>
      <c r="AI11" s="3">
        <v>44991893740</v>
      </c>
      <c r="AK11" s="8">
        <v>3.281847289704895E-2</v>
      </c>
    </row>
    <row r="12" spans="1:37" x14ac:dyDescent="0.5">
      <c r="A12" s="1" t="s">
        <v>52</v>
      </c>
      <c r="C12" s="1" t="s">
        <v>45</v>
      </c>
      <c r="E12" s="1" t="s">
        <v>45</v>
      </c>
      <c r="G12" s="1" t="s">
        <v>53</v>
      </c>
      <c r="I12" s="1" t="s">
        <v>54</v>
      </c>
      <c r="K12" s="3">
        <v>0</v>
      </c>
      <c r="M12" s="3">
        <v>0</v>
      </c>
      <c r="O12" s="3">
        <v>25000</v>
      </c>
      <c r="Q12" s="3">
        <v>24270208142</v>
      </c>
      <c r="S12" s="3">
        <v>22368196291</v>
      </c>
      <c r="U12" s="3">
        <v>0</v>
      </c>
      <c r="W12" s="3">
        <v>0</v>
      </c>
      <c r="Y12" s="3">
        <v>25000</v>
      </c>
      <c r="AA12" s="3">
        <v>25000000000</v>
      </c>
      <c r="AC12" s="3">
        <v>0</v>
      </c>
      <c r="AE12" s="3">
        <v>0</v>
      </c>
      <c r="AG12" s="3">
        <v>0</v>
      </c>
      <c r="AI12" s="3">
        <v>0</v>
      </c>
      <c r="AK12" s="8">
        <v>0</v>
      </c>
    </row>
    <row r="13" spans="1:37" x14ac:dyDescent="0.5">
      <c r="A13" s="1" t="s">
        <v>55</v>
      </c>
      <c r="C13" s="1" t="s">
        <v>45</v>
      </c>
      <c r="E13" s="1" t="s">
        <v>45</v>
      </c>
      <c r="G13" s="1" t="s">
        <v>56</v>
      </c>
      <c r="I13" s="1" t="s">
        <v>57</v>
      </c>
      <c r="K13" s="3">
        <v>0</v>
      </c>
      <c r="M13" s="3">
        <v>0</v>
      </c>
      <c r="O13" s="3">
        <v>25000</v>
      </c>
      <c r="Q13" s="3">
        <v>19641779973</v>
      </c>
      <c r="S13" s="3">
        <v>20618940422</v>
      </c>
      <c r="U13" s="3">
        <v>0</v>
      </c>
      <c r="W13" s="3">
        <v>0</v>
      </c>
      <c r="Y13" s="3">
        <v>0</v>
      </c>
      <c r="AA13" s="3">
        <v>0</v>
      </c>
      <c r="AC13" s="3">
        <v>25000</v>
      </c>
      <c r="AE13" s="3">
        <v>780273</v>
      </c>
      <c r="AG13" s="3">
        <v>19641779973</v>
      </c>
      <c r="AI13" s="3">
        <v>19503289387</v>
      </c>
      <c r="AK13" s="8">
        <v>1.4226299916367157E-2</v>
      </c>
    </row>
    <row r="14" spans="1:37" x14ac:dyDescent="0.5">
      <c r="A14" s="1" t="s">
        <v>58</v>
      </c>
      <c r="C14" s="1" t="s">
        <v>45</v>
      </c>
      <c r="E14" s="1" t="s">
        <v>45</v>
      </c>
      <c r="G14" s="1" t="s">
        <v>59</v>
      </c>
      <c r="I14" s="1" t="s">
        <v>60</v>
      </c>
      <c r="K14" s="3">
        <v>0</v>
      </c>
      <c r="M14" s="3">
        <v>0</v>
      </c>
      <c r="O14" s="3">
        <v>25000</v>
      </c>
      <c r="Q14" s="3">
        <v>19764368785</v>
      </c>
      <c r="S14" s="3">
        <v>20758214375</v>
      </c>
      <c r="U14" s="3">
        <v>0</v>
      </c>
      <c r="W14" s="3">
        <v>0</v>
      </c>
      <c r="Y14" s="3">
        <v>0</v>
      </c>
      <c r="AA14" s="3">
        <v>0</v>
      </c>
      <c r="AC14" s="3">
        <v>25000</v>
      </c>
      <c r="AE14" s="3">
        <v>785785</v>
      </c>
      <c r="AG14" s="3">
        <v>19764368785</v>
      </c>
      <c r="AI14" s="3">
        <v>19641064411</v>
      </c>
      <c r="AK14" s="8">
        <v>1.4326797261892631E-2</v>
      </c>
    </row>
    <row r="15" spans="1:37" x14ac:dyDescent="0.5">
      <c r="A15" s="1" t="s">
        <v>61</v>
      </c>
      <c r="C15" s="1" t="s">
        <v>45</v>
      </c>
      <c r="E15" s="1" t="s">
        <v>45</v>
      </c>
      <c r="G15" s="1" t="s">
        <v>62</v>
      </c>
      <c r="I15" s="1" t="s">
        <v>63</v>
      </c>
      <c r="K15" s="3">
        <v>0</v>
      </c>
      <c r="M15" s="3">
        <v>0</v>
      </c>
      <c r="O15" s="3">
        <v>25000</v>
      </c>
      <c r="Q15" s="3">
        <v>23091729375</v>
      </c>
      <c r="S15" s="3">
        <v>23593132568</v>
      </c>
      <c r="U15" s="3">
        <v>0</v>
      </c>
      <c r="W15" s="3">
        <v>0</v>
      </c>
      <c r="Y15" s="3">
        <v>0</v>
      </c>
      <c r="AA15" s="3">
        <v>0</v>
      </c>
      <c r="AC15" s="3">
        <v>25000</v>
      </c>
      <c r="AE15" s="3">
        <v>966129</v>
      </c>
      <c r="AG15" s="3">
        <v>23091729375</v>
      </c>
      <c r="AI15" s="3">
        <v>24148847227</v>
      </c>
      <c r="AK15" s="8">
        <v>1.7614912872842219E-2</v>
      </c>
    </row>
    <row r="16" spans="1:37" x14ac:dyDescent="0.5">
      <c r="A16" s="1" t="s">
        <v>64</v>
      </c>
      <c r="C16" s="1" t="s">
        <v>45</v>
      </c>
      <c r="E16" s="1" t="s">
        <v>45</v>
      </c>
      <c r="G16" s="1" t="s">
        <v>65</v>
      </c>
      <c r="I16" s="1" t="s">
        <v>66</v>
      </c>
      <c r="K16" s="3">
        <v>0</v>
      </c>
      <c r="M16" s="3">
        <v>0</v>
      </c>
      <c r="O16" s="3">
        <v>160043</v>
      </c>
      <c r="Q16" s="3">
        <v>144998033934</v>
      </c>
      <c r="S16" s="3">
        <v>132903149340</v>
      </c>
      <c r="U16" s="3">
        <v>0</v>
      </c>
      <c r="W16" s="3">
        <v>0</v>
      </c>
      <c r="Y16" s="3">
        <v>88000</v>
      </c>
      <c r="AA16" s="3">
        <v>81729355233</v>
      </c>
      <c r="AC16" s="3">
        <v>72043</v>
      </c>
      <c r="AE16" s="3">
        <v>853856</v>
      </c>
      <c r="AG16" s="3">
        <v>65270542033</v>
      </c>
      <c r="AI16" s="3">
        <v>61503198332</v>
      </c>
      <c r="AK16" s="8">
        <v>4.4862326960602578E-2</v>
      </c>
    </row>
    <row r="17" spans="1:37" x14ac:dyDescent="0.5">
      <c r="A17" s="1" t="s">
        <v>67</v>
      </c>
      <c r="C17" s="1" t="s">
        <v>45</v>
      </c>
      <c r="E17" s="1" t="s">
        <v>45</v>
      </c>
      <c r="G17" s="1" t="s">
        <v>68</v>
      </c>
      <c r="I17" s="1" t="s">
        <v>69</v>
      </c>
      <c r="K17" s="3">
        <v>16</v>
      </c>
      <c r="M17" s="3">
        <v>16</v>
      </c>
      <c r="O17" s="3">
        <v>8000</v>
      </c>
      <c r="Q17" s="3">
        <v>7709585400</v>
      </c>
      <c r="S17" s="3">
        <v>7148733408</v>
      </c>
      <c r="U17" s="3">
        <v>0</v>
      </c>
      <c r="W17" s="3">
        <v>0</v>
      </c>
      <c r="Y17" s="3">
        <v>0</v>
      </c>
      <c r="AA17" s="3">
        <v>0</v>
      </c>
      <c r="AC17" s="3">
        <v>8000</v>
      </c>
      <c r="AE17" s="3">
        <v>876000</v>
      </c>
      <c r="AG17" s="3">
        <v>7709585400</v>
      </c>
      <c r="AI17" s="3">
        <v>7006729800</v>
      </c>
      <c r="AK17" s="8">
        <v>5.1109245004685869E-3</v>
      </c>
    </row>
    <row r="18" spans="1:37" x14ac:dyDescent="0.5">
      <c r="A18" s="1" t="s">
        <v>70</v>
      </c>
      <c r="C18" s="1" t="s">
        <v>45</v>
      </c>
      <c r="E18" s="1" t="s">
        <v>45</v>
      </c>
      <c r="G18" s="1" t="s">
        <v>71</v>
      </c>
      <c r="I18" s="1" t="s">
        <v>72</v>
      </c>
      <c r="K18" s="3">
        <v>18</v>
      </c>
      <c r="M18" s="3">
        <v>18</v>
      </c>
      <c r="O18" s="3">
        <v>500000</v>
      </c>
      <c r="Q18" s="3">
        <v>500000000000</v>
      </c>
      <c r="S18" s="3">
        <v>432287863912</v>
      </c>
      <c r="U18" s="3">
        <v>0</v>
      </c>
      <c r="W18" s="3">
        <v>0</v>
      </c>
      <c r="Y18" s="3">
        <v>0</v>
      </c>
      <c r="AA18" s="3">
        <v>0</v>
      </c>
      <c r="AC18" s="3">
        <v>500000</v>
      </c>
      <c r="AE18" s="3">
        <v>830836</v>
      </c>
      <c r="AG18" s="3">
        <v>500000000000</v>
      </c>
      <c r="AI18" s="3">
        <v>415342705487</v>
      </c>
      <c r="AK18" s="8">
        <v>0.30296376057835378</v>
      </c>
    </row>
    <row r="19" spans="1:37" x14ac:dyDescent="0.5">
      <c r="A19" s="1" t="s">
        <v>73</v>
      </c>
      <c r="C19" s="1" t="s">
        <v>45</v>
      </c>
      <c r="E19" s="1" t="s">
        <v>45</v>
      </c>
      <c r="G19" s="1" t="s">
        <v>74</v>
      </c>
      <c r="I19" s="1" t="s">
        <v>75</v>
      </c>
      <c r="K19" s="3">
        <v>0</v>
      </c>
      <c r="M19" s="3">
        <v>0</v>
      </c>
      <c r="O19" s="3">
        <v>118000</v>
      </c>
      <c r="Q19" s="3">
        <v>88637015280</v>
      </c>
      <c r="S19" s="3">
        <v>90333670572</v>
      </c>
      <c r="U19" s="3">
        <v>0</v>
      </c>
      <c r="W19" s="3">
        <v>0</v>
      </c>
      <c r="Y19" s="3">
        <v>0</v>
      </c>
      <c r="AA19" s="3">
        <v>0</v>
      </c>
      <c r="AC19" s="3">
        <v>118000</v>
      </c>
      <c r="AE19" s="3">
        <v>747140</v>
      </c>
      <c r="AG19" s="3">
        <v>88637015280</v>
      </c>
      <c r="AI19" s="3">
        <v>88146540543</v>
      </c>
      <c r="AK19" s="8">
        <v>6.4296801297056769E-2</v>
      </c>
    </row>
    <row r="20" spans="1:37" ht="22.5" thickBot="1" x14ac:dyDescent="0.55000000000000004">
      <c r="Q20" s="7">
        <f>SUM(Q9:Q19)</f>
        <v>879391380981</v>
      </c>
      <c r="S20" s="7">
        <f>SUM(S9:S19)</f>
        <v>796504333134</v>
      </c>
      <c r="W20" s="7">
        <f>SUM(W9:W19)</f>
        <v>0</v>
      </c>
      <c r="AA20" s="7">
        <f>SUM(AA9:AA19)</f>
        <v>107478355233</v>
      </c>
      <c r="AG20" s="7">
        <f>SUM(AG9:AG19)</f>
        <v>774651633344</v>
      </c>
      <c r="AI20" s="7">
        <f>SUM(AI9:AI19)</f>
        <v>681284097675</v>
      </c>
      <c r="AK20" s="11">
        <f>SUM(AK9:AK19)</f>
        <v>0.49694960216487744</v>
      </c>
    </row>
    <row r="21" spans="1:37" ht="22.5" thickTop="1" x14ac:dyDescent="0.5"/>
    <row r="22" spans="1:37" x14ac:dyDescent="0.5">
      <c r="AI22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workbookViewId="0">
      <selection activeCell="M8" sqref="M8:M14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40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2.5" x14ac:dyDescent="0.5">
      <c r="A6" s="13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2.5" x14ac:dyDescent="0.5">
      <c r="A7" s="14" t="s">
        <v>3</v>
      </c>
      <c r="C7" s="17" t="s">
        <v>7</v>
      </c>
      <c r="E7" s="17" t="s">
        <v>76</v>
      </c>
      <c r="G7" s="17" t="s">
        <v>77</v>
      </c>
      <c r="I7" s="17" t="s">
        <v>78</v>
      </c>
      <c r="K7" s="17" t="s">
        <v>79</v>
      </c>
      <c r="M7" s="17" t="s">
        <v>80</v>
      </c>
    </row>
    <row r="8" spans="1:13" x14ac:dyDescent="0.5">
      <c r="A8" s="1" t="s">
        <v>81</v>
      </c>
      <c r="C8" s="3">
        <v>50000</v>
      </c>
      <c r="E8" s="3">
        <v>1000001</v>
      </c>
      <c r="G8" s="3">
        <v>900001</v>
      </c>
      <c r="I8" s="1" t="s">
        <v>82</v>
      </c>
      <c r="K8" s="3">
        <v>45000050000</v>
      </c>
      <c r="M8" s="1" t="s">
        <v>147</v>
      </c>
    </row>
    <row r="9" spans="1:13" x14ac:dyDescent="0.5">
      <c r="A9" s="1" t="s">
        <v>64</v>
      </c>
      <c r="C9" s="3">
        <v>72043</v>
      </c>
      <c r="E9" s="3">
        <v>945039</v>
      </c>
      <c r="G9" s="3">
        <v>853856</v>
      </c>
      <c r="I9" s="1" t="s">
        <v>83</v>
      </c>
      <c r="K9" s="3">
        <v>61514347808</v>
      </c>
      <c r="M9" s="1" t="s">
        <v>147</v>
      </c>
    </row>
    <row r="10" spans="1:13" x14ac:dyDescent="0.5">
      <c r="A10" s="1" t="s">
        <v>84</v>
      </c>
      <c r="C10" s="3">
        <v>8000</v>
      </c>
      <c r="E10" s="3">
        <v>972000</v>
      </c>
      <c r="G10" s="3">
        <v>876000</v>
      </c>
      <c r="I10" s="1" t="s">
        <v>85</v>
      </c>
      <c r="K10" s="3">
        <v>7008000000</v>
      </c>
      <c r="M10" s="1" t="s">
        <v>147</v>
      </c>
    </row>
    <row r="11" spans="1:13" x14ac:dyDescent="0.5">
      <c r="A11" s="1" t="s">
        <v>55</v>
      </c>
      <c r="C11" s="3">
        <v>25000</v>
      </c>
      <c r="E11" s="3">
        <v>855586</v>
      </c>
      <c r="G11" s="3">
        <v>780273</v>
      </c>
      <c r="I11" s="1" t="s">
        <v>86</v>
      </c>
      <c r="K11" s="3">
        <v>19506825000</v>
      </c>
      <c r="M11" s="1" t="s">
        <v>147</v>
      </c>
    </row>
    <row r="12" spans="1:13" x14ac:dyDescent="0.5">
      <c r="A12" s="1" t="s">
        <v>58</v>
      </c>
      <c r="C12" s="3">
        <v>25000</v>
      </c>
      <c r="E12" s="3">
        <v>861790</v>
      </c>
      <c r="G12" s="3">
        <v>785785</v>
      </c>
      <c r="I12" s="1" t="s">
        <v>87</v>
      </c>
      <c r="K12" s="3">
        <v>19644625000</v>
      </c>
      <c r="M12" s="1" t="s">
        <v>147</v>
      </c>
    </row>
    <row r="13" spans="1:13" x14ac:dyDescent="0.5">
      <c r="A13" s="1" t="s">
        <v>88</v>
      </c>
      <c r="C13" s="3">
        <v>118000</v>
      </c>
      <c r="E13" s="3">
        <v>830125</v>
      </c>
      <c r="G13" s="3">
        <v>747140</v>
      </c>
      <c r="I13" s="1" t="s">
        <v>82</v>
      </c>
      <c r="K13" s="3">
        <v>88162520000</v>
      </c>
      <c r="M13" s="1" t="s">
        <v>147</v>
      </c>
    </row>
    <row r="14" spans="1:13" x14ac:dyDescent="0.5">
      <c r="A14" s="1" t="s">
        <v>89</v>
      </c>
      <c r="C14" s="3">
        <v>500000</v>
      </c>
      <c r="E14" s="3">
        <v>920000</v>
      </c>
      <c r="G14" s="3">
        <v>830836</v>
      </c>
      <c r="I14" s="1" t="s">
        <v>90</v>
      </c>
      <c r="K14" s="3">
        <v>415418000000</v>
      </c>
      <c r="M14" s="1" t="s">
        <v>147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7" sqref="S17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3" t="s">
        <v>92</v>
      </c>
      <c r="C6" s="14" t="s">
        <v>93</v>
      </c>
      <c r="D6" s="14" t="s">
        <v>93</v>
      </c>
      <c r="E6" s="14" t="s">
        <v>93</v>
      </c>
      <c r="F6" s="14" t="s">
        <v>93</v>
      </c>
      <c r="G6" s="14" t="s">
        <v>93</v>
      </c>
      <c r="H6" s="14" t="s">
        <v>93</v>
      </c>
      <c r="I6" s="14" t="s">
        <v>93</v>
      </c>
      <c r="K6" s="14" t="s">
        <v>146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 x14ac:dyDescent="0.5">
      <c r="A7" s="14" t="s">
        <v>92</v>
      </c>
      <c r="C7" s="17" t="s">
        <v>94</v>
      </c>
      <c r="E7" s="17" t="s">
        <v>95</v>
      </c>
      <c r="G7" s="17" t="s">
        <v>96</v>
      </c>
      <c r="I7" s="17" t="s">
        <v>42</v>
      </c>
      <c r="K7" s="17" t="s">
        <v>97</v>
      </c>
      <c r="M7" s="17" t="s">
        <v>98</v>
      </c>
      <c r="O7" s="17" t="s">
        <v>99</v>
      </c>
      <c r="Q7" s="17" t="s">
        <v>97</v>
      </c>
      <c r="S7" s="18" t="s">
        <v>91</v>
      </c>
    </row>
    <row r="8" spans="1:19" x14ac:dyDescent="0.5">
      <c r="A8" s="1" t="s">
        <v>100</v>
      </c>
      <c r="C8" s="1" t="s">
        <v>101</v>
      </c>
      <c r="E8" s="1" t="s">
        <v>102</v>
      </c>
      <c r="G8" s="1" t="s">
        <v>103</v>
      </c>
      <c r="I8" s="1">
        <v>0</v>
      </c>
      <c r="K8" s="3">
        <v>100000</v>
      </c>
      <c r="M8" s="3">
        <v>0</v>
      </c>
      <c r="O8" s="3">
        <v>0</v>
      </c>
      <c r="Q8" s="3">
        <v>100000</v>
      </c>
      <c r="S8" s="8">
        <v>7.2943079672753856E-8</v>
      </c>
    </row>
    <row r="9" spans="1:19" x14ac:dyDescent="0.5">
      <c r="A9" s="1" t="s">
        <v>100</v>
      </c>
      <c r="C9" s="1" t="s">
        <v>104</v>
      </c>
      <c r="E9" s="1" t="s">
        <v>105</v>
      </c>
      <c r="G9" s="1" t="s">
        <v>106</v>
      </c>
      <c r="I9" s="1">
        <v>0</v>
      </c>
      <c r="K9" s="3">
        <v>12093737975</v>
      </c>
      <c r="M9" s="3">
        <v>1182929388013</v>
      </c>
      <c r="O9" s="3">
        <v>536039321059</v>
      </c>
      <c r="Q9" s="3">
        <f>K9+M9-O9</f>
        <v>658983804929</v>
      </c>
      <c r="S9" s="8">
        <v>0.48068308185990527</v>
      </c>
    </row>
    <row r="10" spans="1:19" ht="22.5" thickBot="1" x14ac:dyDescent="0.55000000000000004">
      <c r="K10" s="7">
        <f>SUM(K8:K9)</f>
        <v>12093837975</v>
      </c>
      <c r="M10" s="7">
        <f>SUM(M8:M9)</f>
        <v>1182929388013</v>
      </c>
      <c r="O10" s="7">
        <f>SUM(O8:O9)</f>
        <v>536039321059</v>
      </c>
      <c r="Q10" s="7">
        <f>SUM(Q8:Q9)</f>
        <v>658983904929</v>
      </c>
      <c r="S10" s="10">
        <f>SUM(S8:S9)</f>
        <v>0.48068315480298496</v>
      </c>
    </row>
    <row r="11" spans="1:19" ht="22.5" thickTop="1" x14ac:dyDescent="0.5"/>
    <row r="12" spans="1:19" x14ac:dyDescent="0.5">
      <c r="O12" s="3"/>
    </row>
    <row r="13" spans="1:19" x14ac:dyDescent="0.5">
      <c r="Q13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12"/>
  <sheetViews>
    <sheetView rightToLeft="1" workbookViewId="0">
      <selection activeCell="I22" sqref="I22"/>
    </sheetView>
  </sheetViews>
  <sheetFormatPr defaultRowHeight="21.75" x14ac:dyDescent="0.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4" ht="22.5" x14ac:dyDescent="0.5">
      <c r="A2" s="16" t="s">
        <v>0</v>
      </c>
      <c r="B2" s="16"/>
      <c r="C2" s="16"/>
      <c r="D2" s="16"/>
      <c r="E2" s="16"/>
      <c r="F2" s="16"/>
      <c r="G2" s="16"/>
      <c r="H2" s="5"/>
      <c r="I2" s="5"/>
    </row>
    <row r="3" spans="1:14" ht="22.5" x14ac:dyDescent="0.5">
      <c r="A3" s="16" t="s">
        <v>107</v>
      </c>
      <c r="B3" s="16"/>
      <c r="C3" s="16"/>
      <c r="D3" s="16"/>
      <c r="E3" s="16"/>
      <c r="F3" s="16"/>
      <c r="G3" s="16"/>
    </row>
    <row r="4" spans="1:14" ht="22.5" x14ac:dyDescent="0.5">
      <c r="A4" s="16" t="s">
        <v>2</v>
      </c>
      <c r="B4" s="16"/>
      <c r="C4" s="16"/>
      <c r="D4" s="16"/>
      <c r="E4" s="16"/>
      <c r="F4" s="16"/>
      <c r="G4" s="16"/>
    </row>
    <row r="6" spans="1:14" ht="22.5" x14ac:dyDescent="0.5">
      <c r="A6" s="14" t="s">
        <v>111</v>
      </c>
      <c r="C6" s="14" t="s">
        <v>97</v>
      </c>
      <c r="E6" s="14" t="s">
        <v>137</v>
      </c>
      <c r="G6" s="14" t="s">
        <v>13</v>
      </c>
      <c r="N6" s="3"/>
    </row>
    <row r="7" spans="1:14" x14ac:dyDescent="0.5">
      <c r="A7" s="1" t="s">
        <v>143</v>
      </c>
      <c r="C7" s="3">
        <v>77243780433</v>
      </c>
      <c r="E7" s="8">
        <f>C7/$C$11</f>
        <v>0.99934685173643023</v>
      </c>
      <c r="G7" s="8">
        <v>5.6343992303490242E-2</v>
      </c>
    </row>
    <row r="8" spans="1:14" x14ac:dyDescent="0.5">
      <c r="A8" s="1" t="s">
        <v>144</v>
      </c>
      <c r="C8" s="3">
        <v>172420202</v>
      </c>
      <c r="E8" s="8">
        <f t="shared" ref="E8:E10" si="0">C8/$C$11</f>
        <v>2.2306985116285986E-3</v>
      </c>
      <c r="G8" s="8">
        <v>1.2576860531678314E-4</v>
      </c>
    </row>
    <row r="9" spans="1:14" x14ac:dyDescent="0.5">
      <c r="A9" s="1" t="s">
        <v>145</v>
      </c>
      <c r="C9" s="3">
        <v>0</v>
      </c>
      <c r="E9" s="8">
        <f t="shared" si="0"/>
        <v>0</v>
      </c>
      <c r="G9" s="8">
        <v>0</v>
      </c>
    </row>
    <row r="10" spans="1:14" x14ac:dyDescent="0.5">
      <c r="A10" s="1" t="s">
        <v>141</v>
      </c>
      <c r="C10" s="3">
        <f>'سایر درآمدها '!C10</f>
        <v>-121935587</v>
      </c>
      <c r="E10" s="8">
        <f t="shared" si="0"/>
        <v>-1.5775502480588643E-3</v>
      </c>
      <c r="G10" s="8">
        <v>-8.8943572374850091E-5</v>
      </c>
    </row>
    <row r="11" spans="1:14" ht="22.5" thickBot="1" x14ac:dyDescent="0.55000000000000004">
      <c r="C11" s="7">
        <f>SUM(C7:C10)</f>
        <v>77294265048</v>
      </c>
      <c r="E11" s="12">
        <f>SUM(E7:E10)</f>
        <v>1</v>
      </c>
      <c r="G11" s="11">
        <f>SUM(G7:G10)</f>
        <v>5.6380817336432174E-2</v>
      </c>
    </row>
    <row r="12" spans="1:14" ht="22.5" thickTop="1" x14ac:dyDescent="0.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M19" sqref="M19"/>
    </sheetView>
  </sheetViews>
  <sheetFormatPr defaultRowHeight="21.75" x14ac:dyDescent="0.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4" t="s">
        <v>108</v>
      </c>
      <c r="B6" s="14" t="s">
        <v>108</v>
      </c>
      <c r="C6" s="14" t="s">
        <v>108</v>
      </c>
      <c r="D6" s="14" t="s">
        <v>108</v>
      </c>
      <c r="E6" s="14" t="s">
        <v>108</v>
      </c>
      <c r="F6" s="14" t="s">
        <v>108</v>
      </c>
      <c r="G6" s="14" t="s">
        <v>108</v>
      </c>
      <c r="I6" s="14" t="s">
        <v>109</v>
      </c>
      <c r="J6" s="14" t="s">
        <v>109</v>
      </c>
      <c r="K6" s="14" t="s">
        <v>109</v>
      </c>
      <c r="L6" s="14" t="s">
        <v>109</v>
      </c>
      <c r="M6" s="14" t="s">
        <v>109</v>
      </c>
      <c r="O6" s="14" t="s">
        <v>110</v>
      </c>
      <c r="P6" s="14" t="s">
        <v>110</v>
      </c>
      <c r="Q6" s="14" t="s">
        <v>110</v>
      </c>
      <c r="R6" s="14" t="s">
        <v>110</v>
      </c>
      <c r="S6" s="14" t="s">
        <v>110</v>
      </c>
    </row>
    <row r="7" spans="1:19" ht="22.5" x14ac:dyDescent="0.5">
      <c r="A7" s="17" t="s">
        <v>111</v>
      </c>
      <c r="C7" s="17" t="s">
        <v>112</v>
      </c>
      <c r="E7" s="17" t="s">
        <v>41</v>
      </c>
      <c r="G7" s="17" t="s">
        <v>42</v>
      </c>
      <c r="I7" s="17" t="s">
        <v>113</v>
      </c>
      <c r="K7" s="17" t="s">
        <v>114</v>
      </c>
      <c r="M7" s="17" t="s">
        <v>115</v>
      </c>
      <c r="O7" s="17" t="s">
        <v>113</v>
      </c>
      <c r="Q7" s="17" t="s">
        <v>114</v>
      </c>
      <c r="S7" s="17" t="s">
        <v>115</v>
      </c>
    </row>
    <row r="8" spans="1:19" x14ac:dyDescent="0.5">
      <c r="A8" s="1" t="s">
        <v>51</v>
      </c>
      <c r="C8" s="1" t="s">
        <v>116</v>
      </c>
      <c r="E8" s="1" t="s">
        <v>50</v>
      </c>
      <c r="G8" s="3">
        <v>20</v>
      </c>
      <c r="I8" s="3">
        <v>845581815</v>
      </c>
      <c r="K8" s="1" t="s">
        <v>116</v>
      </c>
      <c r="M8" s="3">
        <v>845581815</v>
      </c>
      <c r="O8" s="3">
        <v>2400000000</v>
      </c>
      <c r="Q8" s="1" t="s">
        <v>116</v>
      </c>
      <c r="S8" s="3">
        <v>2400000000</v>
      </c>
    </row>
    <row r="9" spans="1:19" x14ac:dyDescent="0.5">
      <c r="A9" s="1" t="s">
        <v>48</v>
      </c>
      <c r="C9" s="1" t="s">
        <v>116</v>
      </c>
      <c r="E9" s="1" t="s">
        <v>50</v>
      </c>
      <c r="G9" s="3">
        <v>20</v>
      </c>
      <c r="I9" s="3">
        <v>16911637</v>
      </c>
      <c r="K9" s="1" t="s">
        <v>116</v>
      </c>
      <c r="M9" s="3">
        <v>16911637</v>
      </c>
      <c r="O9" s="3">
        <v>48000000</v>
      </c>
      <c r="Q9" s="1" t="s">
        <v>116</v>
      </c>
      <c r="S9" s="3">
        <v>48000000</v>
      </c>
    </row>
    <row r="10" spans="1:19" x14ac:dyDescent="0.5">
      <c r="A10" s="1" t="s">
        <v>70</v>
      </c>
      <c r="C10" s="1" t="s">
        <v>116</v>
      </c>
      <c r="E10" s="1" t="s">
        <v>72</v>
      </c>
      <c r="G10" s="3">
        <v>18</v>
      </c>
      <c r="I10" s="3">
        <v>7692189175</v>
      </c>
      <c r="K10" s="1" t="s">
        <v>116</v>
      </c>
      <c r="M10" s="3">
        <v>7692189175</v>
      </c>
      <c r="O10" s="3">
        <v>23022435749</v>
      </c>
      <c r="Q10" s="1" t="s">
        <v>116</v>
      </c>
      <c r="S10" s="3">
        <v>23022435749</v>
      </c>
    </row>
    <row r="11" spans="1:19" x14ac:dyDescent="0.5">
      <c r="A11" s="1" t="s">
        <v>44</v>
      </c>
      <c r="C11" s="1" t="s">
        <v>116</v>
      </c>
      <c r="E11" s="1" t="s">
        <v>47</v>
      </c>
      <c r="G11" s="3">
        <v>18</v>
      </c>
      <c r="I11" s="3">
        <v>-749000000</v>
      </c>
      <c r="K11" s="1" t="s">
        <v>116</v>
      </c>
      <c r="M11" s="3">
        <v>-749000000</v>
      </c>
      <c r="O11" s="3">
        <v>10347896</v>
      </c>
      <c r="Q11" s="1" t="s">
        <v>116</v>
      </c>
      <c r="S11" s="3">
        <v>10347896</v>
      </c>
    </row>
    <row r="12" spans="1:19" x14ac:dyDescent="0.5">
      <c r="A12" s="1" t="s">
        <v>67</v>
      </c>
      <c r="C12" s="1" t="s">
        <v>116</v>
      </c>
      <c r="E12" s="1" t="s">
        <v>69</v>
      </c>
      <c r="G12" s="3">
        <v>16</v>
      </c>
      <c r="I12" s="3">
        <v>108617796</v>
      </c>
      <c r="K12" s="1" t="s">
        <v>116</v>
      </c>
      <c r="M12" s="3">
        <v>108617796</v>
      </c>
      <c r="O12" s="3">
        <v>326259517</v>
      </c>
      <c r="Q12" s="1" t="s">
        <v>116</v>
      </c>
      <c r="S12" s="3">
        <v>326259517</v>
      </c>
    </row>
    <row r="13" spans="1:19" ht="22.5" thickBot="1" x14ac:dyDescent="0.55000000000000004">
      <c r="I13" s="7">
        <f>SUM(I8:I12)</f>
        <v>7914300423</v>
      </c>
      <c r="K13" s="7">
        <f>SUM(K8:K12)</f>
        <v>0</v>
      </c>
      <c r="M13" s="7">
        <f>SUM(M8:M12)</f>
        <v>7914300423</v>
      </c>
      <c r="O13" s="7">
        <f>SUM(O8:O12)</f>
        <v>25807043162</v>
      </c>
      <c r="Q13" s="6">
        <v>0</v>
      </c>
      <c r="S13" s="7">
        <f>SUM(S8:S12)</f>
        <v>25807043162</v>
      </c>
    </row>
    <row r="14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topLeftCell="A4" workbookViewId="0">
      <selection activeCell="K15" sqref="K15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2.5" x14ac:dyDescent="0.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2.5" x14ac:dyDescent="0.5">
      <c r="A6" s="13" t="s">
        <v>3</v>
      </c>
      <c r="C6" s="14" t="s">
        <v>117</v>
      </c>
      <c r="D6" s="14" t="s">
        <v>117</v>
      </c>
      <c r="E6" s="14" t="s">
        <v>117</v>
      </c>
      <c r="F6" s="14" t="s">
        <v>117</v>
      </c>
      <c r="G6" s="14" t="s">
        <v>117</v>
      </c>
      <c r="I6" s="14" t="s">
        <v>109</v>
      </c>
      <c r="J6" s="14" t="s">
        <v>109</v>
      </c>
      <c r="K6" s="14" t="s">
        <v>109</v>
      </c>
      <c r="L6" s="14" t="s">
        <v>109</v>
      </c>
      <c r="M6" s="14" t="s">
        <v>109</v>
      </c>
      <c r="O6" s="14" t="s">
        <v>110</v>
      </c>
      <c r="P6" s="14" t="s">
        <v>110</v>
      </c>
      <c r="Q6" s="14" t="s">
        <v>110</v>
      </c>
      <c r="R6" s="14" t="s">
        <v>110</v>
      </c>
      <c r="S6" s="14" t="s">
        <v>110</v>
      </c>
    </row>
    <row r="7" spans="1:19" ht="22.5" x14ac:dyDescent="0.5">
      <c r="A7" s="14" t="s">
        <v>3</v>
      </c>
      <c r="C7" s="17" t="s">
        <v>118</v>
      </c>
      <c r="E7" s="17" t="s">
        <v>119</v>
      </c>
      <c r="G7" s="17" t="s">
        <v>120</v>
      </c>
      <c r="I7" s="17" t="s">
        <v>121</v>
      </c>
      <c r="K7" s="17" t="s">
        <v>114</v>
      </c>
      <c r="M7" s="17" t="s">
        <v>122</v>
      </c>
      <c r="O7" s="17" t="s">
        <v>121</v>
      </c>
      <c r="Q7" s="17" t="s">
        <v>114</v>
      </c>
      <c r="S7" s="17" t="s">
        <v>122</v>
      </c>
    </row>
    <row r="8" spans="1:19" x14ac:dyDescent="0.5">
      <c r="A8" s="1" t="s">
        <v>26</v>
      </c>
      <c r="C8" s="1" t="s">
        <v>123</v>
      </c>
      <c r="E8" s="3">
        <v>1759000</v>
      </c>
      <c r="G8" s="3">
        <v>490</v>
      </c>
      <c r="I8" s="3">
        <v>861910000</v>
      </c>
      <c r="K8" s="3">
        <v>17920329</v>
      </c>
      <c r="M8" s="3">
        <v>843989671</v>
      </c>
      <c r="O8" s="3">
        <v>861910000</v>
      </c>
      <c r="Q8" s="3">
        <v>17920329</v>
      </c>
      <c r="S8" s="3">
        <v>843989671</v>
      </c>
    </row>
    <row r="9" spans="1:19" x14ac:dyDescent="0.5">
      <c r="A9" s="1" t="s">
        <v>33</v>
      </c>
      <c r="C9" s="1" t="s">
        <v>124</v>
      </c>
      <c r="E9" s="3">
        <v>100000</v>
      </c>
      <c r="G9" s="3">
        <v>1650</v>
      </c>
      <c r="I9" s="3">
        <v>0</v>
      </c>
      <c r="K9" s="3">
        <v>0</v>
      </c>
      <c r="M9" s="3">
        <v>0</v>
      </c>
      <c r="O9" s="3">
        <v>165000000</v>
      </c>
      <c r="Q9" s="3">
        <v>12916667</v>
      </c>
      <c r="S9" s="3">
        <v>152083333</v>
      </c>
    </row>
    <row r="10" spans="1:19" x14ac:dyDescent="0.5">
      <c r="A10" s="1" t="s">
        <v>20</v>
      </c>
      <c r="C10" s="1" t="s">
        <v>125</v>
      </c>
      <c r="E10" s="3">
        <v>303970</v>
      </c>
      <c r="G10" s="3">
        <v>750</v>
      </c>
      <c r="I10" s="3">
        <v>227977500</v>
      </c>
      <c r="K10" s="3">
        <v>4739975</v>
      </c>
      <c r="M10" s="3">
        <v>223237525</v>
      </c>
      <c r="O10" s="3">
        <v>227977500</v>
      </c>
      <c r="Q10" s="3">
        <v>4739975</v>
      </c>
      <c r="S10" s="3">
        <v>223237525</v>
      </c>
    </row>
    <row r="11" spans="1:19" ht="22.5" thickBot="1" x14ac:dyDescent="0.55000000000000004">
      <c r="I11" s="7">
        <f>SUM(I8:I10)</f>
        <v>1089887500</v>
      </c>
      <c r="K11" s="7">
        <f>SUM(K8:K10)</f>
        <v>22660304</v>
      </c>
      <c r="M11" s="7">
        <f>SUM(M8:M10)</f>
        <v>1067227196</v>
      </c>
      <c r="O11" s="7">
        <f>SUM(O8:O10)</f>
        <v>1254887500</v>
      </c>
      <c r="Q11" s="7">
        <f>SUM(Q8:Q10)</f>
        <v>35576971</v>
      </c>
      <c r="S11" s="7">
        <f>SUM(S8:S10)</f>
        <v>1219310529</v>
      </c>
    </row>
    <row r="12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4"/>
  <sheetViews>
    <sheetView rightToLeft="1" topLeftCell="A22" workbookViewId="0">
      <selection activeCell="M44" sqref="M44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0" ht="22.5" x14ac:dyDescent="0.5">
      <c r="A3" s="16" t="s">
        <v>107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0" ht="22.5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20" ht="22.5" x14ac:dyDescent="0.5">
      <c r="A6" s="13" t="s">
        <v>3</v>
      </c>
      <c r="C6" s="14" t="s">
        <v>109</v>
      </c>
      <c r="D6" s="14" t="s">
        <v>109</v>
      </c>
      <c r="E6" s="14" t="s">
        <v>109</v>
      </c>
      <c r="F6" s="14" t="s">
        <v>109</v>
      </c>
      <c r="G6" s="14" t="s">
        <v>109</v>
      </c>
      <c r="H6" s="14" t="s">
        <v>109</v>
      </c>
      <c r="I6" s="14" t="s">
        <v>109</v>
      </c>
      <c r="K6" s="14" t="s">
        <v>110</v>
      </c>
      <c r="L6" s="14" t="s">
        <v>110</v>
      </c>
      <c r="M6" s="14" t="s">
        <v>110</v>
      </c>
      <c r="N6" s="14" t="s">
        <v>110</v>
      </c>
      <c r="O6" s="14" t="s">
        <v>110</v>
      </c>
      <c r="P6" s="14" t="s">
        <v>110</v>
      </c>
      <c r="Q6" s="14" t="s">
        <v>110</v>
      </c>
    </row>
    <row r="7" spans="1:20" ht="22.5" x14ac:dyDescent="0.5">
      <c r="A7" s="14" t="s">
        <v>3</v>
      </c>
      <c r="C7" s="17" t="s">
        <v>7</v>
      </c>
      <c r="E7" s="17" t="s">
        <v>126</v>
      </c>
      <c r="G7" s="17" t="s">
        <v>127</v>
      </c>
      <c r="I7" s="17" t="s">
        <v>128</v>
      </c>
      <c r="K7" s="17" t="s">
        <v>7</v>
      </c>
      <c r="M7" s="17" t="s">
        <v>126</v>
      </c>
      <c r="O7" s="17" t="s">
        <v>127</v>
      </c>
      <c r="Q7" s="17" t="s">
        <v>128</v>
      </c>
    </row>
    <row r="8" spans="1:20" x14ac:dyDescent="0.5">
      <c r="A8" s="1" t="s">
        <v>24</v>
      </c>
      <c r="C8" s="3">
        <v>44773</v>
      </c>
      <c r="E8" s="3">
        <v>2534628247</v>
      </c>
      <c r="G8" s="3">
        <v>3342880654</v>
      </c>
      <c r="I8" s="3">
        <v>-808252407</v>
      </c>
      <c r="K8" s="3">
        <v>44773</v>
      </c>
      <c r="M8" s="3">
        <v>2534628247</v>
      </c>
      <c r="O8" s="3">
        <v>997925114</v>
      </c>
      <c r="Q8" s="3">
        <v>1536703133</v>
      </c>
      <c r="S8" s="3"/>
      <c r="T8" s="3"/>
    </row>
    <row r="9" spans="1:20" x14ac:dyDescent="0.5">
      <c r="A9" s="1" t="s">
        <v>29</v>
      </c>
      <c r="C9" s="3">
        <v>1150</v>
      </c>
      <c r="E9" s="3">
        <v>8751531694</v>
      </c>
      <c r="G9" s="3">
        <v>7442908269</v>
      </c>
      <c r="I9" s="3">
        <v>1308623425</v>
      </c>
      <c r="K9" s="3">
        <v>1150</v>
      </c>
      <c r="M9" s="3">
        <v>8751531694</v>
      </c>
      <c r="O9" s="3">
        <v>6100857330</v>
      </c>
      <c r="Q9" s="3">
        <v>2650674364</v>
      </c>
      <c r="S9" s="3"/>
      <c r="T9" s="3"/>
    </row>
    <row r="10" spans="1:20" x14ac:dyDescent="0.5">
      <c r="A10" s="1" t="s">
        <v>20</v>
      </c>
      <c r="C10" s="3">
        <v>63</v>
      </c>
      <c r="E10" s="3">
        <v>658384</v>
      </c>
      <c r="G10" s="3">
        <v>941246679</v>
      </c>
      <c r="I10" s="3">
        <v>-940588295</v>
      </c>
      <c r="K10" s="3">
        <v>63</v>
      </c>
      <c r="M10" s="3">
        <v>658384</v>
      </c>
      <c r="O10" s="3">
        <v>301010</v>
      </c>
      <c r="Q10" s="3">
        <v>357374</v>
      </c>
      <c r="S10" s="3"/>
      <c r="T10" s="3"/>
    </row>
    <row r="11" spans="1:20" x14ac:dyDescent="0.5">
      <c r="A11" s="1" t="s">
        <v>16</v>
      </c>
      <c r="C11" s="3">
        <v>159000</v>
      </c>
      <c r="E11" s="3">
        <v>1774435993</v>
      </c>
      <c r="G11" s="3">
        <v>1412796606</v>
      </c>
      <c r="I11" s="3">
        <v>361639387</v>
      </c>
      <c r="K11" s="3">
        <v>159000</v>
      </c>
      <c r="M11" s="3">
        <v>1774435993</v>
      </c>
      <c r="O11" s="3">
        <v>699581746</v>
      </c>
      <c r="Q11" s="3">
        <v>1074854247</v>
      </c>
      <c r="S11" s="3"/>
      <c r="T11" s="3"/>
    </row>
    <row r="12" spans="1:20" x14ac:dyDescent="0.5">
      <c r="A12" s="1" t="s">
        <v>22</v>
      </c>
      <c r="C12" s="3">
        <v>58470</v>
      </c>
      <c r="E12" s="3">
        <v>1228478162</v>
      </c>
      <c r="G12" s="3">
        <v>927730378</v>
      </c>
      <c r="I12" s="3">
        <v>300747784</v>
      </c>
      <c r="K12" s="3">
        <v>58470</v>
      </c>
      <c r="M12" s="3">
        <v>1228478162</v>
      </c>
      <c r="O12" s="3">
        <v>704825444</v>
      </c>
      <c r="Q12" s="3">
        <v>523652718</v>
      </c>
      <c r="S12" s="3"/>
      <c r="T12" s="3"/>
    </row>
    <row r="13" spans="1:20" x14ac:dyDescent="0.5">
      <c r="A13" s="1" t="s">
        <v>34</v>
      </c>
      <c r="C13" s="3">
        <v>356013</v>
      </c>
      <c r="E13" s="3">
        <v>4886073410</v>
      </c>
      <c r="G13" s="3">
        <v>5478563785</v>
      </c>
      <c r="I13" s="3">
        <v>-592490375</v>
      </c>
      <c r="K13" s="3">
        <v>356013</v>
      </c>
      <c r="M13" s="3">
        <v>4886073410</v>
      </c>
      <c r="O13" s="3">
        <v>2402925403</v>
      </c>
      <c r="Q13" s="3">
        <v>2483148007</v>
      </c>
      <c r="S13" s="3"/>
      <c r="T13" s="3"/>
    </row>
    <row r="14" spans="1:20" x14ac:dyDescent="0.5">
      <c r="A14" s="1" t="s">
        <v>28</v>
      </c>
      <c r="C14" s="3">
        <v>0</v>
      </c>
      <c r="E14" s="3">
        <v>0</v>
      </c>
      <c r="G14" s="3">
        <v>0</v>
      </c>
      <c r="I14" s="3">
        <v>0</v>
      </c>
      <c r="K14" s="3">
        <v>600</v>
      </c>
      <c r="M14" s="3">
        <v>3773435901</v>
      </c>
      <c r="O14" s="3">
        <v>3177638181</v>
      </c>
      <c r="Q14" s="3">
        <v>595797720</v>
      </c>
      <c r="S14" s="3"/>
      <c r="T14" s="3"/>
    </row>
    <row r="15" spans="1:20" x14ac:dyDescent="0.5">
      <c r="A15" s="1" t="s">
        <v>33</v>
      </c>
      <c r="C15" s="3">
        <v>0</v>
      </c>
      <c r="E15" s="3">
        <v>0</v>
      </c>
      <c r="G15" s="3">
        <v>1968418950</v>
      </c>
      <c r="I15" s="3">
        <v>-1968418950</v>
      </c>
      <c r="K15" s="3">
        <v>0</v>
      </c>
      <c r="M15" s="3">
        <v>0</v>
      </c>
      <c r="O15" s="3">
        <v>0</v>
      </c>
      <c r="Q15" s="3">
        <v>0</v>
      </c>
      <c r="S15" s="3"/>
      <c r="T15" s="3"/>
    </row>
    <row r="16" spans="1:20" x14ac:dyDescent="0.5">
      <c r="A16" s="1" t="s">
        <v>17</v>
      </c>
      <c r="C16" s="3">
        <v>0</v>
      </c>
      <c r="E16" s="3">
        <v>0</v>
      </c>
      <c r="G16" s="3">
        <v>829047203</v>
      </c>
      <c r="I16" s="3">
        <v>-829047203</v>
      </c>
      <c r="K16" s="3">
        <v>0</v>
      </c>
      <c r="M16" s="3">
        <v>0</v>
      </c>
      <c r="O16" s="3">
        <v>0</v>
      </c>
      <c r="Q16" s="3">
        <v>0</v>
      </c>
      <c r="S16" s="3"/>
      <c r="T16" s="3"/>
    </row>
    <row r="17" spans="1:20" x14ac:dyDescent="0.5">
      <c r="A17" s="1" t="s">
        <v>30</v>
      </c>
      <c r="C17" s="3">
        <v>0</v>
      </c>
      <c r="E17" s="3">
        <v>0</v>
      </c>
      <c r="G17" s="3">
        <v>17948885</v>
      </c>
      <c r="I17" s="3">
        <v>-17948885</v>
      </c>
      <c r="K17" s="3">
        <v>0</v>
      </c>
      <c r="M17" s="3">
        <v>0</v>
      </c>
      <c r="O17" s="3">
        <v>0</v>
      </c>
      <c r="Q17" s="3">
        <v>0</v>
      </c>
      <c r="S17" s="3"/>
      <c r="T17" s="3"/>
    </row>
    <row r="18" spans="1:20" x14ac:dyDescent="0.5">
      <c r="A18" s="1" t="s">
        <v>27</v>
      </c>
      <c r="C18" s="3">
        <v>0</v>
      </c>
      <c r="E18" s="3">
        <v>0</v>
      </c>
      <c r="G18" s="3">
        <v>39013952</v>
      </c>
      <c r="I18" s="3">
        <v>-39013952</v>
      </c>
      <c r="K18" s="3">
        <v>0</v>
      </c>
      <c r="M18" s="3">
        <v>0</v>
      </c>
      <c r="O18" s="3">
        <v>0</v>
      </c>
      <c r="Q18" s="3">
        <v>0</v>
      </c>
      <c r="S18" s="3"/>
      <c r="T18" s="3"/>
    </row>
    <row r="19" spans="1:20" x14ac:dyDescent="0.5">
      <c r="A19" s="1" t="s">
        <v>23</v>
      </c>
      <c r="C19" s="3">
        <v>0</v>
      </c>
      <c r="E19" s="3">
        <v>0</v>
      </c>
      <c r="G19" s="3">
        <v>177748022</v>
      </c>
      <c r="I19" s="3">
        <v>-177748022</v>
      </c>
      <c r="K19" s="3">
        <v>0</v>
      </c>
      <c r="M19" s="3">
        <v>0</v>
      </c>
      <c r="O19" s="3">
        <v>0</v>
      </c>
      <c r="Q19" s="3">
        <v>0</v>
      </c>
      <c r="S19" s="3"/>
      <c r="T19" s="3"/>
    </row>
    <row r="20" spans="1:20" x14ac:dyDescent="0.5">
      <c r="A20" s="1" t="s">
        <v>19</v>
      </c>
      <c r="C20" s="3">
        <v>0</v>
      </c>
      <c r="E20" s="3">
        <v>0</v>
      </c>
      <c r="G20" s="3">
        <v>346442458</v>
      </c>
      <c r="I20" s="3">
        <v>-346442458</v>
      </c>
      <c r="K20" s="3">
        <v>0</v>
      </c>
      <c r="M20" s="3">
        <v>0</v>
      </c>
      <c r="O20" s="3">
        <v>0</v>
      </c>
      <c r="Q20" s="3">
        <v>0</v>
      </c>
      <c r="S20" s="3"/>
      <c r="T20" s="3"/>
    </row>
    <row r="21" spans="1:20" x14ac:dyDescent="0.5">
      <c r="A21" s="1" t="s">
        <v>21</v>
      </c>
      <c r="C21" s="3">
        <v>0</v>
      </c>
      <c r="E21" s="3">
        <v>0</v>
      </c>
      <c r="G21" s="3">
        <v>322766516</v>
      </c>
      <c r="I21" s="3">
        <v>-322766516</v>
      </c>
      <c r="K21" s="3">
        <v>0</v>
      </c>
      <c r="M21" s="3">
        <v>0</v>
      </c>
      <c r="O21" s="3">
        <v>0</v>
      </c>
      <c r="Q21" s="3">
        <v>0</v>
      </c>
      <c r="S21" s="3"/>
      <c r="T21" s="3"/>
    </row>
    <row r="22" spans="1:20" x14ac:dyDescent="0.5">
      <c r="A22" s="1" t="s">
        <v>25</v>
      </c>
      <c r="C22" s="3">
        <v>0</v>
      </c>
      <c r="E22" s="3">
        <v>0</v>
      </c>
      <c r="G22" s="3">
        <v>4699936496</v>
      </c>
      <c r="I22" s="3">
        <v>-4699936496</v>
      </c>
      <c r="K22" s="3">
        <v>0</v>
      </c>
      <c r="M22" s="3">
        <v>0</v>
      </c>
      <c r="O22" s="3">
        <v>0</v>
      </c>
      <c r="Q22" s="3">
        <v>0</v>
      </c>
      <c r="S22" s="3"/>
      <c r="T22" s="3"/>
    </row>
    <row r="23" spans="1:20" x14ac:dyDescent="0.5">
      <c r="A23" s="1" t="s">
        <v>26</v>
      </c>
      <c r="C23" s="3">
        <v>0</v>
      </c>
      <c r="E23" s="3">
        <v>0</v>
      </c>
      <c r="G23" s="3">
        <v>3549889790</v>
      </c>
      <c r="I23" s="3">
        <v>-3549889790</v>
      </c>
      <c r="K23" s="3">
        <v>0</v>
      </c>
      <c r="M23" s="3">
        <v>0</v>
      </c>
      <c r="O23" s="3">
        <v>0</v>
      </c>
      <c r="Q23" s="3">
        <v>0</v>
      </c>
      <c r="S23" s="3"/>
      <c r="T23" s="3"/>
    </row>
    <row r="24" spans="1:20" x14ac:dyDescent="0.5">
      <c r="A24" s="1" t="s">
        <v>31</v>
      </c>
      <c r="C24" s="3">
        <v>0</v>
      </c>
      <c r="E24" s="3">
        <v>0</v>
      </c>
      <c r="G24" s="3">
        <v>8523919264</v>
      </c>
      <c r="I24" s="3">
        <v>-8523919264</v>
      </c>
      <c r="K24" s="3">
        <v>0</v>
      </c>
      <c r="M24" s="3">
        <v>0</v>
      </c>
      <c r="O24" s="3">
        <v>0</v>
      </c>
      <c r="Q24" s="3">
        <v>0</v>
      </c>
      <c r="S24" s="3"/>
      <c r="T24" s="3"/>
    </row>
    <row r="25" spans="1:20" x14ac:dyDescent="0.5">
      <c r="A25" s="1" t="s">
        <v>15</v>
      </c>
      <c r="C25" s="3">
        <v>0</v>
      </c>
      <c r="E25" s="3">
        <v>0</v>
      </c>
      <c r="G25" s="3">
        <v>4973035500</v>
      </c>
      <c r="I25" s="3">
        <v>-4973035500</v>
      </c>
      <c r="K25" s="3">
        <v>0</v>
      </c>
      <c r="M25" s="3">
        <v>0</v>
      </c>
      <c r="O25" s="3">
        <v>0</v>
      </c>
      <c r="Q25" s="3">
        <v>0</v>
      </c>
      <c r="S25" s="3"/>
      <c r="T25" s="3"/>
    </row>
    <row r="26" spans="1:20" x14ac:dyDescent="0.5">
      <c r="A26" s="1" t="s">
        <v>18</v>
      </c>
      <c r="C26" s="3">
        <v>0</v>
      </c>
      <c r="E26" s="3">
        <v>0</v>
      </c>
      <c r="G26" s="3">
        <v>3290981997</v>
      </c>
      <c r="I26" s="3">
        <v>-3290981997</v>
      </c>
      <c r="K26" s="3">
        <v>0</v>
      </c>
      <c r="M26" s="3">
        <v>0</v>
      </c>
      <c r="O26" s="3">
        <v>0</v>
      </c>
      <c r="Q26" s="3">
        <v>0</v>
      </c>
      <c r="S26" s="3"/>
      <c r="T26" s="3"/>
    </row>
    <row r="27" spans="1:20" x14ac:dyDescent="0.5">
      <c r="A27" s="1" t="s">
        <v>32</v>
      </c>
      <c r="C27" s="3">
        <v>0</v>
      </c>
      <c r="E27" s="3">
        <v>0</v>
      </c>
      <c r="G27" s="3">
        <v>1509593659</v>
      </c>
      <c r="I27" s="3">
        <v>-1509593659</v>
      </c>
      <c r="K27" s="3">
        <v>0</v>
      </c>
      <c r="M27" s="3">
        <v>0</v>
      </c>
      <c r="O27" s="3">
        <v>0</v>
      </c>
      <c r="Q27" s="3">
        <v>0</v>
      </c>
      <c r="S27" s="3"/>
      <c r="T27" s="3"/>
    </row>
    <row r="28" spans="1:20" x14ac:dyDescent="0.5">
      <c r="A28" s="1" t="s">
        <v>81</v>
      </c>
      <c r="C28" s="3">
        <v>50000</v>
      </c>
      <c r="E28" s="3">
        <v>44991893740</v>
      </c>
      <c r="G28" s="3">
        <v>44697820568</v>
      </c>
      <c r="I28" s="3">
        <v>294073172</v>
      </c>
      <c r="K28" s="3">
        <v>50000</v>
      </c>
      <c r="M28" s="3">
        <v>44991893740</v>
      </c>
      <c r="O28" s="3">
        <v>44697570750</v>
      </c>
      <c r="Q28" s="3">
        <v>294322990</v>
      </c>
      <c r="S28" s="3"/>
      <c r="T28" s="3"/>
    </row>
    <row r="29" spans="1:20" x14ac:dyDescent="0.5">
      <c r="A29" s="1" t="s">
        <v>129</v>
      </c>
      <c r="C29" s="3">
        <v>1000</v>
      </c>
      <c r="E29" s="3">
        <v>999828748</v>
      </c>
      <c r="G29" s="3">
        <v>1009267749</v>
      </c>
      <c r="I29" s="3">
        <v>-9439001</v>
      </c>
      <c r="K29" s="3">
        <v>1000</v>
      </c>
      <c r="M29" s="3">
        <v>999828748</v>
      </c>
      <c r="O29" s="3">
        <v>999275000</v>
      </c>
      <c r="Q29" s="3">
        <v>553748</v>
      </c>
      <c r="S29" s="3"/>
      <c r="T29" s="3"/>
    </row>
    <row r="30" spans="1:20" x14ac:dyDescent="0.5">
      <c r="A30" s="1" t="s">
        <v>61</v>
      </c>
      <c r="C30" s="3">
        <v>25000</v>
      </c>
      <c r="E30" s="3">
        <v>24148847227</v>
      </c>
      <c r="G30" s="3">
        <v>23593132568</v>
      </c>
      <c r="I30" s="3">
        <v>555714659</v>
      </c>
      <c r="K30" s="3">
        <v>25000</v>
      </c>
      <c r="M30" s="3">
        <v>24148847227</v>
      </c>
      <c r="O30" s="3">
        <v>23091729375</v>
      </c>
      <c r="Q30" s="3">
        <v>1057117852</v>
      </c>
      <c r="S30" s="3"/>
      <c r="T30" s="3"/>
    </row>
    <row r="31" spans="1:20" x14ac:dyDescent="0.5">
      <c r="A31" s="1" t="s">
        <v>64</v>
      </c>
      <c r="C31" s="3">
        <v>72043</v>
      </c>
      <c r="E31" s="3">
        <v>61503198332</v>
      </c>
      <c r="G31" s="3">
        <v>53249874988</v>
      </c>
      <c r="I31" s="3">
        <v>8253323344</v>
      </c>
      <c r="K31" s="3">
        <v>72043</v>
      </c>
      <c r="M31" s="3">
        <v>61503198332</v>
      </c>
      <c r="O31" s="3">
        <v>65209782319</v>
      </c>
      <c r="Q31" s="3">
        <v>-3706583987</v>
      </c>
      <c r="S31" s="3"/>
      <c r="T31" s="3"/>
    </row>
    <row r="32" spans="1:20" x14ac:dyDescent="0.5">
      <c r="A32" s="1" t="s">
        <v>84</v>
      </c>
      <c r="C32" s="3">
        <v>8000</v>
      </c>
      <c r="E32" s="3">
        <v>7006729800</v>
      </c>
      <c r="G32" s="3">
        <v>7148733408</v>
      </c>
      <c r="I32" s="3">
        <v>-142003608</v>
      </c>
      <c r="K32" s="3">
        <v>8000</v>
      </c>
      <c r="M32" s="3">
        <v>7006729800</v>
      </c>
      <c r="O32" s="3">
        <v>7148733408</v>
      </c>
      <c r="Q32" s="3">
        <v>-142003608</v>
      </c>
      <c r="S32" s="3"/>
      <c r="T32" s="3"/>
    </row>
    <row r="33" spans="1:20" x14ac:dyDescent="0.5">
      <c r="A33" s="1" t="s">
        <v>55</v>
      </c>
      <c r="C33" s="3">
        <v>25000</v>
      </c>
      <c r="E33" s="3">
        <v>19503289387</v>
      </c>
      <c r="G33" s="3">
        <v>20618940421</v>
      </c>
      <c r="I33" s="3">
        <v>-1115651034</v>
      </c>
      <c r="K33" s="3">
        <v>25000</v>
      </c>
      <c r="M33" s="3">
        <v>19503289387</v>
      </c>
      <c r="O33" s="3">
        <v>19641779972</v>
      </c>
      <c r="Q33" s="3">
        <v>-138490585</v>
      </c>
      <c r="S33" s="3"/>
      <c r="T33" s="3"/>
    </row>
    <row r="34" spans="1:20" x14ac:dyDescent="0.5">
      <c r="A34" s="1" t="s">
        <v>58</v>
      </c>
      <c r="C34" s="3">
        <v>25000</v>
      </c>
      <c r="E34" s="3">
        <v>19641064411</v>
      </c>
      <c r="G34" s="3">
        <v>20758214374</v>
      </c>
      <c r="I34" s="3">
        <v>-1117149963</v>
      </c>
      <c r="K34" s="3">
        <v>25000</v>
      </c>
      <c r="M34" s="3">
        <v>19641064411</v>
      </c>
      <c r="O34" s="3">
        <v>19764368784</v>
      </c>
      <c r="Q34" s="3">
        <v>-123304373</v>
      </c>
      <c r="S34" s="3"/>
      <c r="T34" s="3"/>
    </row>
    <row r="35" spans="1:20" x14ac:dyDescent="0.5">
      <c r="A35" s="1" t="s">
        <v>89</v>
      </c>
      <c r="C35" s="3">
        <v>500000</v>
      </c>
      <c r="E35" s="3">
        <v>415342705487</v>
      </c>
      <c r="G35" s="3">
        <v>432287863911</v>
      </c>
      <c r="I35" s="3">
        <v>-16945158424</v>
      </c>
      <c r="K35" s="3">
        <v>500000</v>
      </c>
      <c r="M35" s="3">
        <v>415342705487</v>
      </c>
      <c r="O35" s="3">
        <v>458537319249</v>
      </c>
      <c r="Q35" s="3">
        <v>-43194613762</v>
      </c>
      <c r="S35" s="3"/>
      <c r="T35" s="3"/>
    </row>
    <row r="36" spans="1:20" x14ac:dyDescent="0.5">
      <c r="A36" s="1" t="s">
        <v>88</v>
      </c>
      <c r="C36" s="3">
        <v>118000</v>
      </c>
      <c r="E36" s="3">
        <v>88146540543</v>
      </c>
      <c r="G36" s="3">
        <v>90333670571</v>
      </c>
      <c r="I36" s="3">
        <v>-2187130028</v>
      </c>
      <c r="K36" s="3">
        <v>118000</v>
      </c>
      <c r="M36" s="3">
        <v>88146540543</v>
      </c>
      <c r="O36" s="3">
        <v>86881253391</v>
      </c>
      <c r="Q36" s="3">
        <v>1265287152</v>
      </c>
      <c r="S36" s="3"/>
      <c r="T36" s="3"/>
    </row>
    <row r="37" spans="1:20" x14ac:dyDescent="0.5">
      <c r="A37" s="1" t="s">
        <v>130</v>
      </c>
      <c r="C37" s="3">
        <v>0</v>
      </c>
      <c r="E37" s="3">
        <v>0</v>
      </c>
      <c r="G37" s="3">
        <v>41398652</v>
      </c>
      <c r="I37" s="3">
        <v>-41398652</v>
      </c>
      <c r="K37" s="3">
        <v>0</v>
      </c>
      <c r="M37" s="3">
        <v>0</v>
      </c>
      <c r="O37" s="3">
        <v>0</v>
      </c>
      <c r="Q37" s="3">
        <v>0</v>
      </c>
      <c r="S37" s="3"/>
      <c r="T37" s="3"/>
    </row>
    <row r="38" spans="1:20" x14ac:dyDescent="0.5">
      <c r="A38" s="1" t="s">
        <v>52</v>
      </c>
      <c r="C38" s="3">
        <v>0</v>
      </c>
      <c r="E38" s="3">
        <v>0</v>
      </c>
      <c r="G38" s="3">
        <v>-1902011851</v>
      </c>
      <c r="I38" s="3">
        <v>1902011851</v>
      </c>
      <c r="K38" s="3">
        <v>0</v>
      </c>
      <c r="M38" s="3">
        <v>0</v>
      </c>
      <c r="O38" s="3">
        <v>0</v>
      </c>
      <c r="Q38" s="3">
        <v>0</v>
      </c>
      <c r="S38" s="3"/>
      <c r="T38" s="3"/>
    </row>
    <row r="39" spans="1:20" ht="22.5" thickBot="1" x14ac:dyDescent="0.55000000000000004">
      <c r="E39" s="7">
        <f>SUM(E8:E38)</f>
        <v>700459903565</v>
      </c>
      <c r="G39" s="7">
        <f>SUM(G8:G38)</f>
        <v>741631774422</v>
      </c>
      <c r="I39" s="7">
        <f>SUM(I8:I38)</f>
        <v>-41171870857</v>
      </c>
      <c r="M39" s="7">
        <f>SUM(M8:M38)</f>
        <v>704233339466</v>
      </c>
      <c r="O39" s="7">
        <f>SUM(O8:O38)</f>
        <v>740055866476</v>
      </c>
      <c r="Q39" s="7">
        <f>SUM(Q8:Q38)</f>
        <v>-35822527010</v>
      </c>
    </row>
    <row r="40" spans="1:20" ht="22.5" thickTop="1" x14ac:dyDescent="0.5"/>
    <row r="42" spans="1:20" x14ac:dyDescent="0.5">
      <c r="I42" s="3"/>
      <c r="Q42" s="3"/>
    </row>
    <row r="44" spans="1:20" x14ac:dyDescent="0.5">
      <c r="I44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2020-05-27T06:49:09Z</dcterms:created>
  <dcterms:modified xsi:type="dcterms:W3CDTF">2020-05-30T13:49:36Z</dcterms:modified>
</cp:coreProperties>
</file>