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ayori\پرتفوی\پرتفوی اردیبهشت\"/>
    </mc:Choice>
  </mc:AlternateContent>
  <xr:revisionPtr revIDLastSave="0" documentId="13_ncr:1_{48D48F31-780B-45EC-A282-114951A2190F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0" i="15" l="1"/>
  <c r="D10" i="15"/>
  <c r="F10" i="15"/>
  <c r="C10" i="15"/>
  <c r="E8" i="15" s="1"/>
  <c r="E10" i="14"/>
  <c r="C10" i="14"/>
  <c r="K9" i="13"/>
  <c r="G8" i="13"/>
  <c r="G9" i="13" s="1"/>
  <c r="E9" i="13"/>
  <c r="I9" i="13"/>
  <c r="K8" i="13" s="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8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9" i="12"/>
  <c r="I10" i="12"/>
  <c r="I11" i="12"/>
  <c r="I8" i="12"/>
  <c r="C37" i="12"/>
  <c r="E37" i="12"/>
  <c r="G37" i="12"/>
  <c r="K37" i="12"/>
  <c r="M37" i="12"/>
  <c r="O37" i="12"/>
  <c r="S9" i="11"/>
  <c r="U9" i="11" s="1"/>
  <c r="S10" i="11"/>
  <c r="U10" i="11" s="1"/>
  <c r="S11" i="11"/>
  <c r="U11" i="11" s="1"/>
  <c r="S12" i="11"/>
  <c r="S13" i="11"/>
  <c r="U13" i="11" s="1"/>
  <c r="S14" i="11"/>
  <c r="U14" i="11" s="1"/>
  <c r="S15" i="11"/>
  <c r="U15" i="11" s="1"/>
  <c r="S16" i="11"/>
  <c r="S8" i="11"/>
  <c r="S17" i="11" s="1"/>
  <c r="U12" i="11" s="1"/>
  <c r="I9" i="11"/>
  <c r="I10" i="11"/>
  <c r="I11" i="11"/>
  <c r="I12" i="11"/>
  <c r="I13" i="11"/>
  <c r="I14" i="11"/>
  <c r="I15" i="11"/>
  <c r="I16" i="11"/>
  <c r="I8" i="11"/>
  <c r="Q17" i="11"/>
  <c r="O17" i="11"/>
  <c r="M17" i="11"/>
  <c r="G17" i="11"/>
  <c r="E17" i="11"/>
  <c r="C17" i="11"/>
  <c r="I15" i="10"/>
  <c r="G15" i="10"/>
  <c r="E15" i="10"/>
  <c r="M15" i="10"/>
  <c r="O15" i="10"/>
  <c r="Q15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8" i="9"/>
  <c r="E39" i="9"/>
  <c r="G39" i="9"/>
  <c r="M39" i="9"/>
  <c r="O39" i="9"/>
  <c r="I10" i="8"/>
  <c r="K10" i="8"/>
  <c r="M10" i="8"/>
  <c r="O10" i="8"/>
  <c r="Q10" i="8"/>
  <c r="S10" i="8"/>
  <c r="I18" i="7"/>
  <c r="K18" i="7"/>
  <c r="M18" i="7"/>
  <c r="O18" i="7"/>
  <c r="Q18" i="7"/>
  <c r="S18" i="7"/>
  <c r="S11" i="6"/>
  <c r="Q11" i="6"/>
  <c r="O11" i="6"/>
  <c r="M11" i="6"/>
  <c r="K11" i="6"/>
  <c r="S35" i="3"/>
  <c r="I9" i="4"/>
  <c r="I10" i="4"/>
  <c r="I11" i="4"/>
  <c r="I12" i="4"/>
  <c r="I8" i="4"/>
  <c r="K13" i="4"/>
  <c r="AK35" i="3"/>
  <c r="Y16" i="1"/>
  <c r="Q35" i="3"/>
  <c r="W35" i="3"/>
  <c r="AA35" i="3"/>
  <c r="AG35" i="3"/>
  <c r="AI35" i="3"/>
  <c r="W16" i="1"/>
  <c r="U16" i="1"/>
  <c r="O16" i="1"/>
  <c r="K16" i="1"/>
  <c r="G16" i="1"/>
  <c r="E16" i="1"/>
  <c r="E7" i="15" l="1"/>
  <c r="E10" i="15" s="1"/>
  <c r="U16" i="11"/>
  <c r="E9" i="15"/>
  <c r="U8" i="11"/>
  <c r="Q37" i="12"/>
  <c r="I37" i="12"/>
  <c r="I17" i="11"/>
  <c r="I39" i="9"/>
  <c r="Q39" i="9"/>
  <c r="K11" i="11" l="1"/>
  <c r="K15" i="11"/>
  <c r="K14" i="11"/>
  <c r="K10" i="11"/>
  <c r="K16" i="11"/>
  <c r="K9" i="11"/>
  <c r="K13" i="11"/>
  <c r="U17" i="11"/>
  <c r="K12" i="11"/>
  <c r="K8" i="11"/>
  <c r="K17" i="11" s="1"/>
</calcChain>
</file>

<file path=xl/sharedStrings.xml><?xml version="1.0" encoding="utf-8"?>
<sst xmlns="http://schemas.openxmlformats.org/spreadsheetml/2006/main" count="664" uniqueCount="182">
  <si>
    <t>صندوق سرمایه‌گذاری ثابت نامی مفید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</si>
  <si>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</si>
  <si>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</si>
  <si>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</si>
  <si>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</si>
  <si>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</si>
  <si>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</si>
  <si>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</si>
  <si>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</si>
  <si>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</si>
  <si>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</si>
  <si>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</si>
  <si>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</si>
  <si>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</si>
  <si>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</si>
  <si>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جم</t>
  </si>
  <si>
    <t>پلیمر آریا ساسول</t>
  </si>
  <si>
    <t>سرمایه گذاری صبا تامین</t>
  </si>
  <si>
    <t>سرمایه‌گذاری‌غدیر(هلدینگ‌</t>
  </si>
  <si>
    <t>فولاد  خوزستان</t>
  </si>
  <si>
    <t>فولاد مبارکه اصفهان</t>
  </si>
  <si>
    <t>گسترش صنایع روی ایرانیان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</si>
  <si>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</si>
  <si>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</si>
  <si>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</si>
  <si>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</si>
  <si>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</si>
  <si>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</si>
  <si>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</si>
  <si>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</si>
  <si>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</si>
  <si>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</si>
  <si>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</si>
  <si>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</si>
  <si>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</si>
  <si>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</si>
  <si>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</si>
  <si>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</si>
  <si>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</si>
  <si>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</si>
  <si>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</si>
  <si>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</si>
  <si>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</si>
  <si>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</si>
  <si>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</si>
  <si>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</si>
  <si>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</si>
  <si>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</si>
  <si>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</si>
  <si>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</si>
  <si>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</si>
  <si>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</si>
  <si>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</si>
  <si>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</si>
  <si>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</si>
  <si>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</si>
  <si>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</si>
  <si>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</si>
  <si>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</si>
  <si>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</si>
  <si>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</si>
  <si>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</si>
  <si>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</si>
  <si>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</si>
  <si>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</si>
  <si>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</si>
  <si>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</si>
  <si>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</si>
  <si>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</si>
  <si>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</si>
  <si>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</si>
  <si>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</si>
  <si>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</si>
  <si>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</si>
  <si>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</si>
  <si>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</si>
  <si>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</si>
  <si>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</si>
  <si>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</si>
  <si>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</si>
  <si>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</si>
  <si>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</si>
  <si>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</si>
  <si>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</si>
  <si>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</si>
  <si>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</si>
  <si>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</si>
  <si>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</si>
  <si>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</si>
  <si>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</si>
  <si>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</si>
  <si>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</si>
  <si>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</si>
  <si>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</si>
  <si>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</si>
  <si>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</si>
  <si>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</si>
  <si>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</si>
  <si>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</si>
  <si>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</si>
  <si>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</si>
  <si>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</si>
  <si>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</si>
  <si>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</si>
  <si>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</si>
  <si>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</si>
  <si>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</si>
  <si>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منفعت دولت5-ش.خاص کاردان0108</t>
  </si>
  <si>
    <t>1398/08/18</t>
  </si>
  <si>
    <t>1401/08/18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</si>
  <si>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</si>
  <si>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</si>
  <si>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</si>
  <si>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</si>
  <si>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</si>
  <si>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</si>
  <si>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</si>
  <si>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</si>
  <si>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</si>
  <si>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</si>
  <si>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</si>
  <si>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</si>
  <si>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</si>
  <si>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</si>
  <si>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</si>
  <si>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</si>
  <si>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</si>
  <si>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</si>
  <si>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</si>
  <si>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</si>
  <si>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</si>
  <si>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</si>
  <si>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</si>
  <si>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</si>
  <si>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</si>
  <si>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</si>
  <si>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</si>
  <si>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</si>
  <si>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</si>
  <si>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</si>
  <si>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</si>
  <si>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</si>
  <si>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</si>
  <si>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</si>
  <si>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</si>
  <si>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</si>
  <si>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</si>
  <si>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</si>
  <si>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</si>
  <si>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</si>
  <si>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</si>
  <si>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1400/02/28</t>
  </si>
  <si>
    <t>بهای فروش</t>
  </si>
  <si>
    <t>ارزش دفتری</t>
  </si>
  <si>
    <t>سود و زیان ناشی از تغییر قیمت</t>
  </si>
  <si>
    <t>سود و زیان ناشی از فروش</t>
  </si>
  <si>
    <t>فرآوری معدنی اپال کانی پارس</t>
  </si>
  <si>
    <t>سپیدار سیستم آسیا</t>
  </si>
  <si>
    <t>اسنادخزانه-م16بودجه97-000407</t>
  </si>
  <si>
    <t>اسنادخزانه-م15بودجه98-010406</t>
  </si>
  <si>
    <t>اسنادخزانه-م16بودجه98-010503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</si>
  <si>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</si>
  <si>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</si>
  <si>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</si>
  <si>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</si>
  <si>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</si>
  <si>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</si>
  <si>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</si>
  <si>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</si>
  <si>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</si>
  <si>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</si>
  <si>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</si>
  <si>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</si>
  <si>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</si>
  <si>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</si>
  <si>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</si>
  <si>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1400/02/01</t>
  </si>
  <si>
    <t>جلوگیری از نوسانات ناگهانی</t>
  </si>
  <si>
    <t>-</t>
  </si>
  <si>
    <t>سایر درآمدهای تنزیل سود سهام</t>
  </si>
  <si>
    <t>از ابتدایی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</si>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</sst>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sz val="11"/>
      <name val="Calibri"/>
      <family val="2"/>
    </font>
    <font>
      <sz val="16"/>
      <name val="B Nazanin"/>
      <charset val="178"/>
    </font>
    <font>
      <b/>
      <sz val="16"/>
      <color rgb="FF000000"/>
      <name val="B Nazanin"/>
      <charset val="178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1"/>
      <name val="Calibri"/>
      <family val="2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4" fillId="0" borderId="0" xfId="2" applyNumberFormat="1" applyFont="1"/>
    <xf numFmtId="10" fontId="4" fillId="0" borderId="0" xfId="1" applyNumberFormat="1" applyFont="1" applyAlignment="1">
      <alignment horizontal="center"/>
    </xf>
    <xf numFmtId="10" fontId="4" fillId="0" borderId="2" xfId="1" applyNumberFormat="1" applyFont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2" xfId="0" applyNumberFormat="1" applyFont="1" applyBorder="1"/>
    <xf numFmtId="37" fontId="4" fillId="0" borderId="0" xfId="0" applyNumberFormat="1" applyFont="1"/>
    <xf numFmtId="37" fontId="4" fillId="0" borderId="0" xfId="0" applyNumberFormat="1" applyFont="1" applyAlignment="1">
      <alignment horizontal="center"/>
    </xf>
    <xf numFmtId="37" fontId="4" fillId="0" borderId="2" xfId="0" applyNumberFormat="1" applyFont="1" applyBorder="1" applyAlignment="1">
      <alignment horizontal="center"/>
    </xf>
    <xf numFmtId="0" fontId="7" fillId="0" borderId="0" xfId="0" applyFont="1"/>
    <xf numFmtId="37" fontId="4" fillId="0" borderId="0" xfId="0" applyNumberFormat="1" applyFont="1" applyAlignme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6CF-6BFB-44D9-A6AD-BFEB2A47E7C1}">
  <dimension ref="A1"/>
  <sheetViews>
    <sheetView rightToLeft="1" tabSelected="1" zoomScaleNormal="100" workbookViewId="0">
      <selection activeCell="N27" sqref="N27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104775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workbookViewId="0">
      <selection activeCell="S9" sqref="S9"/>
    </sheetView>
  </sheetViews>
  <sheetFormatPr defaultRowHeight="24.75"/>
  <cols>
    <col min="1" max="1" width="27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7.4257812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6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1.140625" style="1" bestFit="1" customWidth="1"/>
    <col min="24" max="24" width="1" style="1" customWidth="1"/>
    <col min="25" max="25" width="34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6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6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26.25">
      <c r="A6" s="24" t="s">
        <v>3</v>
      </c>
      <c r="C6" s="25" t="s">
        <v>176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6.25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6.2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>
      <c r="A9" s="1" t="s">
        <v>15</v>
      </c>
      <c r="C9" s="3">
        <v>700000</v>
      </c>
      <c r="D9" s="4"/>
      <c r="E9" s="3">
        <v>21411032563</v>
      </c>
      <c r="F9" s="4"/>
      <c r="G9" s="3">
        <v>24792601050</v>
      </c>
      <c r="H9" s="4"/>
      <c r="I9" s="3">
        <v>0</v>
      </c>
      <c r="J9" s="4"/>
      <c r="K9" s="3">
        <v>0</v>
      </c>
      <c r="L9" s="4"/>
      <c r="M9" s="3">
        <v>0</v>
      </c>
      <c r="N9" s="4"/>
      <c r="O9" s="3">
        <v>0</v>
      </c>
      <c r="P9" s="4"/>
      <c r="Q9" s="3">
        <v>700000</v>
      </c>
      <c r="R9" s="4"/>
      <c r="S9" s="3">
        <v>34610</v>
      </c>
      <c r="T9" s="4"/>
      <c r="U9" s="3">
        <v>21411032563</v>
      </c>
      <c r="V9" s="4"/>
      <c r="W9" s="3">
        <v>24082849350</v>
      </c>
      <c r="X9" s="4"/>
      <c r="Y9" s="10">
        <v>7.8871081419655733E-3</v>
      </c>
    </row>
    <row r="10" spans="1:25">
      <c r="A10" s="1" t="s">
        <v>16</v>
      </c>
      <c r="C10" s="3">
        <v>300000</v>
      </c>
      <c r="D10" s="4"/>
      <c r="E10" s="3">
        <v>22931359016</v>
      </c>
      <c r="F10" s="4"/>
      <c r="G10" s="3">
        <v>25585355924</v>
      </c>
      <c r="H10" s="4"/>
      <c r="I10" s="3">
        <v>0</v>
      </c>
      <c r="J10" s="4"/>
      <c r="K10" s="3">
        <v>0</v>
      </c>
      <c r="L10" s="4"/>
      <c r="M10" s="3">
        <v>0</v>
      </c>
      <c r="N10" s="4"/>
      <c r="O10" s="3">
        <v>0</v>
      </c>
      <c r="P10" s="4"/>
      <c r="Q10" s="3">
        <v>300000</v>
      </c>
      <c r="R10" s="4"/>
      <c r="S10" s="3">
        <v>80492</v>
      </c>
      <c r="T10" s="4"/>
      <c r="U10" s="3">
        <v>22931359016</v>
      </c>
      <c r="V10" s="4"/>
      <c r="W10" s="3">
        <v>24003921780</v>
      </c>
      <c r="X10" s="4"/>
      <c r="Y10" s="10">
        <v>7.8612594447900232E-3</v>
      </c>
    </row>
    <row r="11" spans="1:25">
      <c r="A11" s="1" t="s">
        <v>17</v>
      </c>
      <c r="C11" s="3">
        <v>175410</v>
      </c>
      <c r="D11" s="4"/>
      <c r="E11" s="3">
        <v>821765444</v>
      </c>
      <c r="F11" s="4"/>
      <c r="G11" s="3">
        <v>1311757753.8915</v>
      </c>
      <c r="H11" s="4"/>
      <c r="I11" s="3">
        <v>0</v>
      </c>
      <c r="J11" s="4"/>
      <c r="K11" s="3">
        <v>0</v>
      </c>
      <c r="L11" s="4"/>
      <c r="M11" s="3">
        <v>0</v>
      </c>
      <c r="N11" s="4"/>
      <c r="O11" s="3">
        <v>0</v>
      </c>
      <c r="P11" s="4"/>
      <c r="Q11" s="3">
        <v>175410</v>
      </c>
      <c r="R11" s="4"/>
      <c r="S11" s="3">
        <v>7395</v>
      </c>
      <c r="T11" s="4"/>
      <c r="U11" s="3">
        <v>821765444</v>
      </c>
      <c r="V11" s="4"/>
      <c r="W11" s="3">
        <v>1289438866.1475</v>
      </c>
      <c r="X11" s="4"/>
      <c r="Y11" s="10">
        <v>4.2228988903918066E-4</v>
      </c>
    </row>
    <row r="12" spans="1:25">
      <c r="A12" s="1" t="s">
        <v>18</v>
      </c>
      <c r="C12" s="3">
        <v>2000000</v>
      </c>
      <c r="D12" s="4"/>
      <c r="E12" s="3">
        <v>22220988079</v>
      </c>
      <c r="F12" s="4"/>
      <c r="G12" s="3">
        <v>20835288000</v>
      </c>
      <c r="H12" s="4"/>
      <c r="I12" s="3">
        <v>0</v>
      </c>
      <c r="J12" s="4"/>
      <c r="K12" s="3">
        <v>0</v>
      </c>
      <c r="L12" s="4"/>
      <c r="M12" s="3">
        <v>0</v>
      </c>
      <c r="N12" s="4"/>
      <c r="O12" s="3">
        <v>0</v>
      </c>
      <c r="P12" s="4"/>
      <c r="Q12" s="3">
        <v>2000000</v>
      </c>
      <c r="R12" s="4"/>
      <c r="S12" s="3">
        <v>9510</v>
      </c>
      <c r="T12" s="4"/>
      <c r="U12" s="3">
        <v>22220988079</v>
      </c>
      <c r="V12" s="4"/>
      <c r="W12" s="3">
        <v>18906831000</v>
      </c>
      <c r="X12" s="4"/>
      <c r="Y12" s="10">
        <v>6.1919675098107566E-3</v>
      </c>
    </row>
    <row r="13" spans="1:25">
      <c r="A13" s="1" t="s">
        <v>19</v>
      </c>
      <c r="C13" s="3">
        <v>800000</v>
      </c>
      <c r="D13" s="4"/>
      <c r="E13" s="3">
        <v>10545646302</v>
      </c>
      <c r="F13" s="4"/>
      <c r="G13" s="3">
        <v>11737742400</v>
      </c>
      <c r="H13" s="4"/>
      <c r="I13" s="3">
        <v>0</v>
      </c>
      <c r="J13" s="4"/>
      <c r="K13" s="3">
        <v>0</v>
      </c>
      <c r="L13" s="4"/>
      <c r="M13" s="3">
        <v>0</v>
      </c>
      <c r="N13" s="4"/>
      <c r="O13" s="3">
        <v>0</v>
      </c>
      <c r="P13" s="4"/>
      <c r="Q13" s="3">
        <v>800000</v>
      </c>
      <c r="R13" s="4"/>
      <c r="S13" s="3">
        <v>14800</v>
      </c>
      <c r="T13" s="4"/>
      <c r="U13" s="3">
        <v>10545646302</v>
      </c>
      <c r="V13" s="4"/>
      <c r="W13" s="3">
        <v>11769552000</v>
      </c>
      <c r="X13" s="4"/>
      <c r="Y13" s="10">
        <v>3.854516052374309E-3</v>
      </c>
    </row>
    <row r="14" spans="1:25">
      <c r="A14" s="1" t="s">
        <v>20</v>
      </c>
      <c r="C14" s="3">
        <v>1800000</v>
      </c>
      <c r="D14" s="4"/>
      <c r="E14" s="3">
        <v>21152456552</v>
      </c>
      <c r="F14" s="4"/>
      <c r="G14" s="3">
        <v>22097731500</v>
      </c>
      <c r="H14" s="4"/>
      <c r="I14" s="3">
        <v>0</v>
      </c>
      <c r="J14" s="4"/>
      <c r="K14" s="3">
        <v>0</v>
      </c>
      <c r="L14" s="4"/>
      <c r="M14" s="3">
        <v>0</v>
      </c>
      <c r="N14" s="4"/>
      <c r="O14" s="3">
        <v>0</v>
      </c>
      <c r="P14" s="4"/>
      <c r="Q14" s="3">
        <v>1800000</v>
      </c>
      <c r="R14" s="4"/>
      <c r="S14" s="3">
        <v>12440</v>
      </c>
      <c r="T14" s="4"/>
      <c r="U14" s="3">
        <v>21152456552</v>
      </c>
      <c r="V14" s="4"/>
      <c r="W14" s="3">
        <v>22258767600</v>
      </c>
      <c r="X14" s="4"/>
      <c r="Y14" s="10">
        <v>7.2897232639160077E-3</v>
      </c>
    </row>
    <row r="15" spans="1:25">
      <c r="A15" s="1" t="s">
        <v>21</v>
      </c>
      <c r="C15" s="3">
        <v>0</v>
      </c>
      <c r="D15" s="4"/>
      <c r="E15" s="3">
        <v>0</v>
      </c>
      <c r="F15" s="4"/>
      <c r="G15" s="3">
        <v>0</v>
      </c>
      <c r="H15" s="4"/>
      <c r="I15" s="3">
        <v>6710</v>
      </c>
      <c r="J15" s="4"/>
      <c r="K15" s="3">
        <v>41498735</v>
      </c>
      <c r="L15" s="4"/>
      <c r="M15" s="3">
        <v>0</v>
      </c>
      <c r="N15" s="4"/>
      <c r="O15" s="3">
        <v>0</v>
      </c>
      <c r="P15" s="4"/>
      <c r="Q15" s="3">
        <v>6710</v>
      </c>
      <c r="R15" s="4"/>
      <c r="S15" s="3">
        <v>7883</v>
      </c>
      <c r="T15" s="4"/>
      <c r="U15" s="3">
        <v>41498735</v>
      </c>
      <c r="V15" s="4"/>
      <c r="W15" s="3">
        <v>52580205.166500002</v>
      </c>
      <c r="X15" s="4"/>
      <c r="Y15" s="10">
        <v>1.7219962565389817E-5</v>
      </c>
    </row>
    <row r="16" spans="1:25" ht="25.5" thickBot="1">
      <c r="E16" s="2">
        <f>SUM(E9:E15)</f>
        <v>99083247956</v>
      </c>
      <c r="G16" s="5">
        <f>SUM(G9:G15)</f>
        <v>106360476627.89151</v>
      </c>
      <c r="K16" s="5">
        <f>SUM(K9:K15)</f>
        <v>41498735</v>
      </c>
      <c r="O16" s="5">
        <f>SUM(O9:O15)</f>
        <v>0</v>
      </c>
      <c r="U16" s="5">
        <f>SUM(U9:U15)</f>
        <v>99124746691</v>
      </c>
      <c r="W16" s="5">
        <f>SUM(W9:W15)</f>
        <v>102363940801.314</v>
      </c>
      <c r="Y16" s="11">
        <f>SUM(Y9:Y15)</f>
        <v>3.3524084264461233E-2</v>
      </c>
    </row>
    <row r="17" spans="7:23" ht="25.5" thickTop="1">
      <c r="G17" s="2"/>
      <c r="W17" s="2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topLeftCell="G16" workbookViewId="0">
      <selection activeCell="A4" sqref="A4:AK4"/>
    </sheetView>
  </sheetViews>
  <sheetFormatPr defaultRowHeight="24"/>
  <cols>
    <col min="1" max="1" width="33.140625" style="6" bestFit="1" customWidth="1"/>
    <col min="2" max="2" width="1" style="6" customWidth="1"/>
    <col min="3" max="3" width="24.140625" style="6" bestFit="1" customWidth="1"/>
    <col min="4" max="4" width="1" style="6" customWidth="1"/>
    <col min="5" max="5" width="22" style="6" bestFit="1" customWidth="1"/>
    <col min="6" max="6" width="1" style="6" customWidth="1"/>
    <col min="7" max="7" width="14.140625" style="6" bestFit="1" customWidth="1"/>
    <col min="8" max="8" width="1" style="6" customWidth="1"/>
    <col min="9" max="9" width="17.28515625" style="6" bestFit="1" customWidth="1"/>
    <col min="10" max="10" width="1" style="6" customWidth="1"/>
    <col min="11" max="11" width="10.28515625" style="6" bestFit="1" customWidth="1"/>
    <col min="12" max="12" width="1" style="6" customWidth="1"/>
    <col min="13" max="13" width="10.28515625" style="6" bestFit="1" customWidth="1"/>
    <col min="14" max="14" width="1" style="6" customWidth="1"/>
    <col min="15" max="15" width="8.42578125" style="6" bestFit="1" customWidth="1"/>
    <col min="16" max="16" width="1" style="6" customWidth="1"/>
    <col min="17" max="17" width="18.42578125" style="6" bestFit="1" customWidth="1"/>
    <col min="18" max="18" width="1" style="6" customWidth="1"/>
    <col min="19" max="19" width="22.140625" style="6" bestFit="1" customWidth="1"/>
    <col min="20" max="20" width="1" style="6" customWidth="1"/>
    <col min="21" max="21" width="7.28515625" style="6" bestFit="1" customWidth="1"/>
    <col min="22" max="22" width="1" style="6" customWidth="1"/>
    <col min="23" max="23" width="17.140625" style="6" bestFit="1" customWidth="1"/>
    <col min="24" max="24" width="1" style="6" customWidth="1"/>
    <col min="25" max="25" width="6.42578125" style="6" bestFit="1" customWidth="1"/>
    <col min="26" max="26" width="1" style="6" customWidth="1"/>
    <col min="27" max="27" width="12.85546875" style="6" bestFit="1" customWidth="1"/>
    <col min="28" max="28" width="1" style="6" customWidth="1"/>
    <col min="29" max="29" width="8.42578125" style="6" bestFit="1" customWidth="1"/>
    <col min="30" max="30" width="1" style="6" customWidth="1"/>
    <col min="31" max="31" width="21" style="6" bestFit="1" customWidth="1"/>
    <col min="32" max="32" width="1" style="6" customWidth="1"/>
    <col min="33" max="33" width="18.42578125" style="6" bestFit="1" customWidth="1"/>
    <col min="34" max="34" width="1" style="6" customWidth="1"/>
    <col min="35" max="35" width="22.140625" style="6" bestFit="1" customWidth="1"/>
    <col min="36" max="36" width="1" style="6" customWidth="1"/>
    <col min="37" max="37" width="33.42578125" style="6" bestFit="1" customWidth="1"/>
    <col min="38" max="38" width="1" style="6" customWidth="1"/>
    <col min="39" max="39" width="9.140625" style="6" customWidth="1"/>
    <col min="40" max="16384" width="9.140625" style="6"/>
  </cols>
  <sheetData>
    <row r="2" spans="1:37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24.7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37" ht="24.75">
      <c r="A6" s="28" t="s">
        <v>23</v>
      </c>
      <c r="B6" s="28" t="s">
        <v>23</v>
      </c>
      <c r="C6" s="28" t="s">
        <v>23</v>
      </c>
      <c r="D6" s="28" t="s">
        <v>23</v>
      </c>
      <c r="E6" s="28" t="s">
        <v>23</v>
      </c>
      <c r="F6" s="28" t="s">
        <v>23</v>
      </c>
      <c r="G6" s="28" t="s">
        <v>23</v>
      </c>
      <c r="H6" s="28" t="s">
        <v>23</v>
      </c>
      <c r="I6" s="28" t="s">
        <v>23</v>
      </c>
      <c r="J6" s="28" t="s">
        <v>23</v>
      </c>
      <c r="K6" s="28" t="s">
        <v>23</v>
      </c>
      <c r="L6" s="28" t="s">
        <v>23</v>
      </c>
      <c r="M6" s="28" t="s">
        <v>23</v>
      </c>
      <c r="O6" s="28" t="s">
        <v>176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24.75">
      <c r="A7" s="27" t="s">
        <v>24</v>
      </c>
      <c r="C7" s="27" t="s">
        <v>25</v>
      </c>
      <c r="E7" s="27" t="s">
        <v>26</v>
      </c>
      <c r="G7" s="27" t="s">
        <v>27</v>
      </c>
      <c r="I7" s="27" t="s">
        <v>28</v>
      </c>
      <c r="K7" s="27" t="s">
        <v>29</v>
      </c>
      <c r="M7" s="27" t="s">
        <v>22</v>
      </c>
      <c r="O7" s="27" t="s">
        <v>7</v>
      </c>
      <c r="Q7" s="27" t="s">
        <v>8</v>
      </c>
      <c r="S7" s="27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30</v>
      </c>
      <c r="AG7" s="27" t="s">
        <v>8</v>
      </c>
      <c r="AI7" s="27" t="s">
        <v>9</v>
      </c>
      <c r="AK7" s="27" t="s">
        <v>13</v>
      </c>
    </row>
    <row r="8" spans="1:37" ht="24.75">
      <c r="A8" s="28" t="s">
        <v>24</v>
      </c>
      <c r="C8" s="28" t="s">
        <v>25</v>
      </c>
      <c r="E8" s="28" t="s">
        <v>26</v>
      </c>
      <c r="G8" s="28" t="s">
        <v>27</v>
      </c>
      <c r="I8" s="28" t="s">
        <v>28</v>
      </c>
      <c r="K8" s="28" t="s">
        <v>29</v>
      </c>
      <c r="M8" s="28" t="s">
        <v>22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30</v>
      </c>
      <c r="AG8" s="28" t="s">
        <v>8</v>
      </c>
      <c r="AI8" s="28" t="s">
        <v>9</v>
      </c>
      <c r="AK8" s="28" t="s">
        <v>13</v>
      </c>
    </row>
    <row r="9" spans="1:37">
      <c r="A9" s="7" t="s">
        <v>31</v>
      </c>
      <c r="B9" s="7"/>
      <c r="C9" s="7" t="s">
        <v>32</v>
      </c>
      <c r="D9" s="7"/>
      <c r="E9" s="7" t="s">
        <v>32</v>
      </c>
      <c r="F9" s="7"/>
      <c r="G9" s="7" t="s">
        <v>33</v>
      </c>
      <c r="H9" s="7"/>
      <c r="I9" s="7" t="s">
        <v>34</v>
      </c>
      <c r="J9" s="7"/>
      <c r="K9" s="8">
        <v>0</v>
      </c>
      <c r="L9" s="7"/>
      <c r="M9" s="8">
        <v>0</v>
      </c>
      <c r="N9" s="7"/>
      <c r="O9" s="8">
        <v>94943</v>
      </c>
      <c r="P9" s="7"/>
      <c r="Q9" s="8">
        <v>77499425077</v>
      </c>
      <c r="R9" s="7"/>
      <c r="S9" s="8">
        <v>82777378626</v>
      </c>
      <c r="T9" s="7"/>
      <c r="U9" s="8">
        <v>0</v>
      </c>
      <c r="V9" s="7"/>
      <c r="W9" s="8">
        <v>0</v>
      </c>
      <c r="X9" s="7"/>
      <c r="Y9" s="8">
        <v>0</v>
      </c>
      <c r="Z9" s="7"/>
      <c r="AA9" s="8">
        <v>0</v>
      </c>
      <c r="AB9" s="7"/>
      <c r="AC9" s="8">
        <v>94943</v>
      </c>
      <c r="AD9" s="7"/>
      <c r="AE9" s="8">
        <v>882035</v>
      </c>
      <c r="AF9" s="7"/>
      <c r="AG9" s="8">
        <v>77499425077</v>
      </c>
      <c r="AH9" s="7"/>
      <c r="AI9" s="8">
        <v>83727870577</v>
      </c>
      <c r="AJ9" s="7"/>
      <c r="AK9" s="14">
        <v>2.7420790627388801E-2</v>
      </c>
    </row>
    <row r="10" spans="1:37">
      <c r="A10" s="7" t="s">
        <v>35</v>
      </c>
      <c r="B10" s="7"/>
      <c r="C10" s="7" t="s">
        <v>32</v>
      </c>
      <c r="D10" s="7"/>
      <c r="E10" s="7" t="s">
        <v>32</v>
      </c>
      <c r="F10" s="7"/>
      <c r="G10" s="7" t="s">
        <v>36</v>
      </c>
      <c r="H10" s="7"/>
      <c r="I10" s="7" t="s">
        <v>37</v>
      </c>
      <c r="J10" s="7"/>
      <c r="K10" s="8">
        <v>0</v>
      </c>
      <c r="L10" s="7"/>
      <c r="M10" s="8">
        <v>0</v>
      </c>
      <c r="N10" s="7"/>
      <c r="O10" s="8">
        <v>114828</v>
      </c>
      <c r="P10" s="7"/>
      <c r="Q10" s="8">
        <v>96908766271</v>
      </c>
      <c r="R10" s="7"/>
      <c r="S10" s="8">
        <v>99682029324</v>
      </c>
      <c r="T10" s="7"/>
      <c r="U10" s="8">
        <v>5000</v>
      </c>
      <c r="V10" s="7"/>
      <c r="W10" s="8">
        <v>4388295231</v>
      </c>
      <c r="X10" s="7"/>
      <c r="Y10" s="8">
        <v>0</v>
      </c>
      <c r="Z10" s="7"/>
      <c r="AA10" s="8">
        <v>0</v>
      </c>
      <c r="AB10" s="7"/>
      <c r="AC10" s="8">
        <v>119828</v>
      </c>
      <c r="AD10" s="7"/>
      <c r="AE10" s="8">
        <v>880037</v>
      </c>
      <c r="AF10" s="7"/>
      <c r="AG10" s="8">
        <v>101297061502</v>
      </c>
      <c r="AH10" s="7"/>
      <c r="AI10" s="8">
        <v>105433960266</v>
      </c>
      <c r="AJ10" s="7"/>
      <c r="AK10" s="14">
        <v>3.4529512449640573E-2</v>
      </c>
    </row>
    <row r="11" spans="1:37">
      <c r="A11" s="7" t="s">
        <v>38</v>
      </c>
      <c r="B11" s="7"/>
      <c r="C11" s="7" t="s">
        <v>32</v>
      </c>
      <c r="D11" s="7"/>
      <c r="E11" s="7" t="s">
        <v>32</v>
      </c>
      <c r="F11" s="7"/>
      <c r="G11" s="7" t="s">
        <v>39</v>
      </c>
      <c r="H11" s="7"/>
      <c r="I11" s="7" t="s">
        <v>40</v>
      </c>
      <c r="J11" s="7"/>
      <c r="K11" s="8">
        <v>0</v>
      </c>
      <c r="L11" s="7"/>
      <c r="M11" s="8">
        <v>0</v>
      </c>
      <c r="N11" s="7"/>
      <c r="O11" s="8">
        <v>153376</v>
      </c>
      <c r="P11" s="7"/>
      <c r="Q11" s="8">
        <v>126432892431</v>
      </c>
      <c r="R11" s="7"/>
      <c r="S11" s="8">
        <v>131020395896</v>
      </c>
      <c r="T11" s="7"/>
      <c r="U11" s="8">
        <v>16491</v>
      </c>
      <c r="V11" s="7"/>
      <c r="W11" s="8">
        <v>14295455622</v>
      </c>
      <c r="X11" s="7"/>
      <c r="Y11" s="8">
        <v>0</v>
      </c>
      <c r="Z11" s="7"/>
      <c r="AA11" s="8">
        <v>0</v>
      </c>
      <c r="AB11" s="7"/>
      <c r="AC11" s="8">
        <v>169867</v>
      </c>
      <c r="AD11" s="7"/>
      <c r="AE11" s="8">
        <v>877377</v>
      </c>
      <c r="AF11" s="7"/>
      <c r="AG11" s="8">
        <v>140728348053</v>
      </c>
      <c r="AH11" s="7"/>
      <c r="AI11" s="8">
        <v>149010385830</v>
      </c>
      <c r="AJ11" s="7"/>
      <c r="AK11" s="14">
        <v>4.8800746549420425E-2</v>
      </c>
    </row>
    <row r="12" spans="1:37">
      <c r="A12" s="7" t="s">
        <v>41</v>
      </c>
      <c r="B12" s="7"/>
      <c r="C12" s="7" t="s">
        <v>32</v>
      </c>
      <c r="D12" s="7"/>
      <c r="E12" s="7" t="s">
        <v>32</v>
      </c>
      <c r="F12" s="7"/>
      <c r="G12" s="7" t="s">
        <v>42</v>
      </c>
      <c r="H12" s="7"/>
      <c r="I12" s="7" t="s">
        <v>43</v>
      </c>
      <c r="J12" s="7"/>
      <c r="K12" s="8">
        <v>0</v>
      </c>
      <c r="L12" s="7"/>
      <c r="M12" s="8">
        <v>0</v>
      </c>
      <c r="N12" s="7"/>
      <c r="O12" s="8">
        <v>58459</v>
      </c>
      <c r="P12" s="7"/>
      <c r="Q12" s="8">
        <v>44363427620</v>
      </c>
      <c r="R12" s="7"/>
      <c r="S12" s="8">
        <v>47635449509</v>
      </c>
      <c r="T12" s="7"/>
      <c r="U12" s="8">
        <v>6749</v>
      </c>
      <c r="V12" s="7"/>
      <c r="W12" s="8">
        <v>5521682618</v>
      </c>
      <c r="X12" s="7"/>
      <c r="Y12" s="8">
        <v>0</v>
      </c>
      <c r="Z12" s="7"/>
      <c r="AA12" s="8">
        <v>0</v>
      </c>
      <c r="AB12" s="7"/>
      <c r="AC12" s="8">
        <v>65208</v>
      </c>
      <c r="AD12" s="7"/>
      <c r="AE12" s="8">
        <v>828681</v>
      </c>
      <c r="AF12" s="7"/>
      <c r="AG12" s="8">
        <v>49885110238</v>
      </c>
      <c r="AH12" s="7"/>
      <c r="AI12" s="8">
        <v>54026836508</v>
      </c>
      <c r="AJ12" s="7"/>
      <c r="AK12" s="14">
        <v>1.7693732826796496E-2</v>
      </c>
    </row>
    <row r="13" spans="1:37">
      <c r="A13" s="7" t="s">
        <v>44</v>
      </c>
      <c r="B13" s="7"/>
      <c r="C13" s="7" t="s">
        <v>32</v>
      </c>
      <c r="D13" s="7"/>
      <c r="E13" s="7" t="s">
        <v>32</v>
      </c>
      <c r="F13" s="7"/>
      <c r="G13" s="7" t="s">
        <v>45</v>
      </c>
      <c r="H13" s="7"/>
      <c r="I13" s="7" t="s">
        <v>46</v>
      </c>
      <c r="J13" s="7"/>
      <c r="K13" s="8">
        <v>0</v>
      </c>
      <c r="L13" s="7"/>
      <c r="M13" s="8">
        <v>0</v>
      </c>
      <c r="N13" s="7"/>
      <c r="O13" s="8">
        <v>321979</v>
      </c>
      <c r="P13" s="7"/>
      <c r="Q13" s="8">
        <v>240241730286</v>
      </c>
      <c r="R13" s="7"/>
      <c r="S13" s="8">
        <v>255790093565</v>
      </c>
      <c r="T13" s="7"/>
      <c r="U13" s="8">
        <v>0</v>
      </c>
      <c r="V13" s="7"/>
      <c r="W13" s="8">
        <v>0</v>
      </c>
      <c r="X13" s="7"/>
      <c r="Y13" s="8">
        <v>0</v>
      </c>
      <c r="Z13" s="7"/>
      <c r="AA13" s="8">
        <v>0</v>
      </c>
      <c r="AB13" s="7"/>
      <c r="AC13" s="8">
        <v>321979</v>
      </c>
      <c r="AD13" s="7"/>
      <c r="AE13" s="8">
        <v>806595</v>
      </c>
      <c r="AF13" s="7"/>
      <c r="AG13" s="8">
        <v>240241730286</v>
      </c>
      <c r="AH13" s="7"/>
      <c r="AI13" s="8">
        <v>259659579674</v>
      </c>
      <c r="AJ13" s="7"/>
      <c r="AK13" s="14">
        <v>8.5038242577644321E-2</v>
      </c>
    </row>
    <row r="14" spans="1:37">
      <c r="A14" s="7" t="s">
        <v>47</v>
      </c>
      <c r="B14" s="7"/>
      <c r="C14" s="7" t="s">
        <v>32</v>
      </c>
      <c r="D14" s="7"/>
      <c r="E14" s="7" t="s">
        <v>32</v>
      </c>
      <c r="F14" s="7"/>
      <c r="G14" s="7" t="s">
        <v>48</v>
      </c>
      <c r="H14" s="7"/>
      <c r="I14" s="7" t="s">
        <v>49</v>
      </c>
      <c r="J14" s="7"/>
      <c r="K14" s="8">
        <v>0</v>
      </c>
      <c r="L14" s="7"/>
      <c r="M14" s="8">
        <v>0</v>
      </c>
      <c r="N14" s="7"/>
      <c r="O14" s="8">
        <v>17592</v>
      </c>
      <c r="P14" s="7"/>
      <c r="Q14" s="8">
        <v>12610281970</v>
      </c>
      <c r="R14" s="7"/>
      <c r="S14" s="8">
        <v>13678132701</v>
      </c>
      <c r="T14" s="7"/>
      <c r="U14" s="8">
        <v>0</v>
      </c>
      <c r="V14" s="7"/>
      <c r="W14" s="8">
        <v>0</v>
      </c>
      <c r="X14" s="7"/>
      <c r="Y14" s="8">
        <v>0</v>
      </c>
      <c r="Z14" s="7"/>
      <c r="AA14" s="8">
        <v>0</v>
      </c>
      <c r="AB14" s="7"/>
      <c r="AC14" s="8">
        <v>17592</v>
      </c>
      <c r="AD14" s="7"/>
      <c r="AE14" s="8">
        <v>781887</v>
      </c>
      <c r="AF14" s="7"/>
      <c r="AG14" s="8">
        <v>12610281970</v>
      </c>
      <c r="AH14" s="7"/>
      <c r="AI14" s="8">
        <v>13752463018</v>
      </c>
      <c r="AJ14" s="7"/>
      <c r="AK14" s="14">
        <v>4.5039173506829346E-3</v>
      </c>
    </row>
    <row r="15" spans="1:37">
      <c r="A15" s="7" t="s">
        <v>50</v>
      </c>
      <c r="B15" s="7"/>
      <c r="C15" s="7" t="s">
        <v>32</v>
      </c>
      <c r="D15" s="7"/>
      <c r="E15" s="7" t="s">
        <v>32</v>
      </c>
      <c r="F15" s="7"/>
      <c r="G15" s="7" t="s">
        <v>51</v>
      </c>
      <c r="H15" s="7"/>
      <c r="I15" s="7" t="s">
        <v>52</v>
      </c>
      <c r="J15" s="7"/>
      <c r="K15" s="8">
        <v>0</v>
      </c>
      <c r="L15" s="7"/>
      <c r="M15" s="8">
        <v>0</v>
      </c>
      <c r="N15" s="7"/>
      <c r="O15" s="8">
        <v>21064</v>
      </c>
      <c r="P15" s="7"/>
      <c r="Q15" s="8">
        <v>17919204045</v>
      </c>
      <c r="R15" s="7"/>
      <c r="S15" s="8">
        <v>19688153403</v>
      </c>
      <c r="T15" s="7"/>
      <c r="U15" s="8">
        <v>0</v>
      </c>
      <c r="V15" s="7"/>
      <c r="W15" s="8">
        <v>0</v>
      </c>
      <c r="X15" s="7"/>
      <c r="Y15" s="8">
        <v>0</v>
      </c>
      <c r="Z15" s="7"/>
      <c r="AA15" s="8">
        <v>0</v>
      </c>
      <c r="AB15" s="7"/>
      <c r="AC15" s="8">
        <v>21064</v>
      </c>
      <c r="AD15" s="7"/>
      <c r="AE15" s="8">
        <v>937076</v>
      </c>
      <c r="AF15" s="7"/>
      <c r="AG15" s="8">
        <v>17919204045</v>
      </c>
      <c r="AH15" s="7"/>
      <c r="AI15" s="8">
        <v>19734991248</v>
      </c>
      <c r="AJ15" s="7"/>
      <c r="AK15" s="14">
        <v>6.4631891306383199E-3</v>
      </c>
    </row>
    <row r="16" spans="1:37">
      <c r="A16" s="7" t="s">
        <v>53</v>
      </c>
      <c r="B16" s="7"/>
      <c r="C16" s="7" t="s">
        <v>32</v>
      </c>
      <c r="D16" s="7"/>
      <c r="E16" s="7" t="s">
        <v>32</v>
      </c>
      <c r="F16" s="7"/>
      <c r="G16" s="7" t="s">
        <v>54</v>
      </c>
      <c r="H16" s="7"/>
      <c r="I16" s="7" t="s">
        <v>55</v>
      </c>
      <c r="J16" s="7"/>
      <c r="K16" s="8">
        <v>0</v>
      </c>
      <c r="L16" s="7"/>
      <c r="M16" s="8">
        <v>0</v>
      </c>
      <c r="N16" s="7"/>
      <c r="O16" s="8">
        <v>39390</v>
      </c>
      <c r="P16" s="7"/>
      <c r="Q16" s="8">
        <v>27771539283</v>
      </c>
      <c r="R16" s="7"/>
      <c r="S16" s="8">
        <v>30680863075</v>
      </c>
      <c r="T16" s="7"/>
      <c r="U16" s="8">
        <v>0</v>
      </c>
      <c r="V16" s="7"/>
      <c r="W16" s="8">
        <v>0</v>
      </c>
      <c r="X16" s="7"/>
      <c r="Y16" s="8">
        <v>0</v>
      </c>
      <c r="Z16" s="7"/>
      <c r="AA16" s="8">
        <v>0</v>
      </c>
      <c r="AB16" s="7"/>
      <c r="AC16" s="8">
        <v>39390</v>
      </c>
      <c r="AD16" s="7"/>
      <c r="AE16" s="8">
        <v>767026</v>
      </c>
      <c r="AF16" s="7"/>
      <c r="AG16" s="8">
        <v>27771539283</v>
      </c>
      <c r="AH16" s="7"/>
      <c r="AI16" s="8">
        <v>30207678005</v>
      </c>
      <c r="AJ16" s="7"/>
      <c r="AK16" s="14">
        <v>9.8929831632696679E-3</v>
      </c>
    </row>
    <row r="17" spans="1:37">
      <c r="A17" s="7" t="s">
        <v>56</v>
      </c>
      <c r="B17" s="7"/>
      <c r="C17" s="7" t="s">
        <v>32</v>
      </c>
      <c r="D17" s="7"/>
      <c r="E17" s="7" t="s">
        <v>32</v>
      </c>
      <c r="F17" s="7"/>
      <c r="G17" s="7" t="s">
        <v>57</v>
      </c>
      <c r="H17" s="7"/>
      <c r="I17" s="7" t="s">
        <v>58</v>
      </c>
      <c r="J17" s="7"/>
      <c r="K17" s="8">
        <v>0</v>
      </c>
      <c r="L17" s="7"/>
      <c r="M17" s="8">
        <v>0</v>
      </c>
      <c r="N17" s="7"/>
      <c r="O17" s="8">
        <v>25000</v>
      </c>
      <c r="P17" s="7"/>
      <c r="Q17" s="8">
        <v>19764368785</v>
      </c>
      <c r="R17" s="7"/>
      <c r="S17" s="8">
        <v>24253453264</v>
      </c>
      <c r="T17" s="7"/>
      <c r="U17" s="8">
        <v>0</v>
      </c>
      <c r="V17" s="7"/>
      <c r="W17" s="8">
        <v>0</v>
      </c>
      <c r="X17" s="7"/>
      <c r="Y17" s="8">
        <v>0</v>
      </c>
      <c r="Z17" s="7"/>
      <c r="AA17" s="8">
        <v>0</v>
      </c>
      <c r="AB17" s="7"/>
      <c r="AC17" s="8">
        <v>25000</v>
      </c>
      <c r="AD17" s="7"/>
      <c r="AE17" s="8">
        <v>986001</v>
      </c>
      <c r="AF17" s="7"/>
      <c r="AG17" s="8">
        <v>19764368785</v>
      </c>
      <c r="AH17" s="7"/>
      <c r="AI17" s="8">
        <v>24645557182</v>
      </c>
      <c r="AJ17" s="7"/>
      <c r="AK17" s="14">
        <v>8.0713943723370214E-3</v>
      </c>
    </row>
    <row r="18" spans="1:37">
      <c r="A18" s="7" t="s">
        <v>59</v>
      </c>
      <c r="B18" s="7"/>
      <c r="C18" s="7" t="s">
        <v>32</v>
      </c>
      <c r="D18" s="7"/>
      <c r="E18" s="7" t="s">
        <v>32</v>
      </c>
      <c r="F18" s="7"/>
      <c r="G18" s="7" t="s">
        <v>60</v>
      </c>
      <c r="H18" s="7"/>
      <c r="I18" s="7" t="s">
        <v>61</v>
      </c>
      <c r="J18" s="7"/>
      <c r="K18" s="8">
        <v>0</v>
      </c>
      <c r="L18" s="7"/>
      <c r="M18" s="8">
        <v>0</v>
      </c>
      <c r="N18" s="7"/>
      <c r="O18" s="8">
        <v>271520</v>
      </c>
      <c r="P18" s="7"/>
      <c r="Q18" s="8">
        <v>229388394192</v>
      </c>
      <c r="R18" s="7"/>
      <c r="S18" s="8">
        <v>245100929163</v>
      </c>
      <c r="T18" s="7"/>
      <c r="U18" s="8">
        <v>0</v>
      </c>
      <c r="V18" s="7"/>
      <c r="W18" s="8">
        <v>0</v>
      </c>
      <c r="X18" s="7"/>
      <c r="Y18" s="8">
        <v>0</v>
      </c>
      <c r="Z18" s="7"/>
      <c r="AA18" s="8">
        <v>0</v>
      </c>
      <c r="AB18" s="7"/>
      <c r="AC18" s="8">
        <v>271520</v>
      </c>
      <c r="AD18" s="7"/>
      <c r="AE18" s="8">
        <v>916790</v>
      </c>
      <c r="AF18" s="7"/>
      <c r="AG18" s="8">
        <v>229388394192</v>
      </c>
      <c r="AH18" s="7"/>
      <c r="AI18" s="8">
        <v>248881702813</v>
      </c>
      <c r="AJ18" s="7"/>
      <c r="AK18" s="14">
        <v>8.1508499103021145E-2</v>
      </c>
    </row>
    <row r="19" spans="1:37">
      <c r="A19" s="7" t="s">
        <v>62</v>
      </c>
      <c r="B19" s="7"/>
      <c r="C19" s="7" t="s">
        <v>32</v>
      </c>
      <c r="D19" s="7"/>
      <c r="E19" s="7" t="s">
        <v>32</v>
      </c>
      <c r="F19" s="7"/>
      <c r="G19" s="7" t="s">
        <v>63</v>
      </c>
      <c r="H19" s="7"/>
      <c r="I19" s="7" t="s">
        <v>64</v>
      </c>
      <c r="J19" s="7"/>
      <c r="K19" s="8">
        <v>0</v>
      </c>
      <c r="L19" s="7"/>
      <c r="M19" s="8">
        <v>0</v>
      </c>
      <c r="N19" s="7"/>
      <c r="O19" s="8">
        <v>14287</v>
      </c>
      <c r="P19" s="7"/>
      <c r="Q19" s="8">
        <v>11691102111</v>
      </c>
      <c r="R19" s="7"/>
      <c r="S19" s="8">
        <v>12734480521</v>
      </c>
      <c r="T19" s="7"/>
      <c r="U19" s="8">
        <v>0</v>
      </c>
      <c r="V19" s="7"/>
      <c r="W19" s="8">
        <v>0</v>
      </c>
      <c r="X19" s="7"/>
      <c r="Y19" s="8">
        <v>0</v>
      </c>
      <c r="Z19" s="7"/>
      <c r="AA19" s="8">
        <v>0</v>
      </c>
      <c r="AB19" s="7"/>
      <c r="AC19" s="8">
        <v>14287</v>
      </c>
      <c r="AD19" s="7"/>
      <c r="AE19" s="8">
        <v>904970</v>
      </c>
      <c r="AF19" s="7"/>
      <c r="AG19" s="8">
        <v>11691102111</v>
      </c>
      <c r="AH19" s="7"/>
      <c r="AI19" s="8">
        <v>12926962953</v>
      </c>
      <c r="AJ19" s="7"/>
      <c r="AK19" s="14">
        <v>4.2335669370241538E-3</v>
      </c>
    </row>
    <row r="20" spans="1:37">
      <c r="A20" s="7" t="s">
        <v>65</v>
      </c>
      <c r="B20" s="7"/>
      <c r="C20" s="7" t="s">
        <v>32</v>
      </c>
      <c r="D20" s="7"/>
      <c r="E20" s="7" t="s">
        <v>32</v>
      </c>
      <c r="F20" s="7"/>
      <c r="G20" s="7" t="s">
        <v>66</v>
      </c>
      <c r="H20" s="7"/>
      <c r="I20" s="7" t="s">
        <v>67</v>
      </c>
      <c r="J20" s="7"/>
      <c r="K20" s="8">
        <v>0</v>
      </c>
      <c r="L20" s="7"/>
      <c r="M20" s="8">
        <v>0</v>
      </c>
      <c r="N20" s="7"/>
      <c r="O20" s="8">
        <v>62245</v>
      </c>
      <c r="P20" s="7"/>
      <c r="Q20" s="8">
        <v>54737837535</v>
      </c>
      <c r="R20" s="7"/>
      <c r="S20" s="8">
        <v>59325163044</v>
      </c>
      <c r="T20" s="7"/>
      <c r="U20" s="8">
        <v>0</v>
      </c>
      <c r="V20" s="7"/>
      <c r="W20" s="8">
        <v>0</v>
      </c>
      <c r="X20" s="7"/>
      <c r="Y20" s="8">
        <v>0</v>
      </c>
      <c r="Z20" s="7"/>
      <c r="AA20" s="8">
        <v>0</v>
      </c>
      <c r="AB20" s="7"/>
      <c r="AC20" s="8">
        <v>62245</v>
      </c>
      <c r="AD20" s="7"/>
      <c r="AE20" s="8">
        <v>970002</v>
      </c>
      <c r="AF20" s="7"/>
      <c r="AG20" s="8">
        <v>54737837535</v>
      </c>
      <c r="AH20" s="7"/>
      <c r="AI20" s="8">
        <v>60366831018</v>
      </c>
      <c r="AJ20" s="7"/>
      <c r="AK20" s="14">
        <v>1.9770074442072932E-2</v>
      </c>
    </row>
    <row r="21" spans="1:37">
      <c r="A21" s="7" t="s">
        <v>68</v>
      </c>
      <c r="B21" s="7"/>
      <c r="C21" s="7" t="s">
        <v>32</v>
      </c>
      <c r="D21" s="7"/>
      <c r="E21" s="7" t="s">
        <v>32</v>
      </c>
      <c r="F21" s="7"/>
      <c r="G21" s="7" t="s">
        <v>69</v>
      </c>
      <c r="H21" s="7"/>
      <c r="I21" s="7" t="s">
        <v>70</v>
      </c>
      <c r="J21" s="7"/>
      <c r="K21" s="8">
        <v>0</v>
      </c>
      <c r="L21" s="7"/>
      <c r="M21" s="8">
        <v>0</v>
      </c>
      <c r="N21" s="7"/>
      <c r="O21" s="8">
        <v>11955</v>
      </c>
      <c r="P21" s="7"/>
      <c r="Q21" s="8">
        <v>10390426291</v>
      </c>
      <c r="R21" s="7"/>
      <c r="S21" s="8">
        <v>11414955664</v>
      </c>
      <c r="T21" s="7"/>
      <c r="U21" s="8">
        <v>0</v>
      </c>
      <c r="V21" s="7"/>
      <c r="W21" s="8">
        <v>0</v>
      </c>
      <c r="X21" s="7"/>
      <c r="Y21" s="8">
        <v>0</v>
      </c>
      <c r="Z21" s="7"/>
      <c r="AA21" s="8">
        <v>0</v>
      </c>
      <c r="AB21" s="7"/>
      <c r="AC21" s="8">
        <v>11955</v>
      </c>
      <c r="AD21" s="7"/>
      <c r="AE21" s="8">
        <v>969997</v>
      </c>
      <c r="AF21" s="7"/>
      <c r="AG21" s="8">
        <v>10390426291</v>
      </c>
      <c r="AH21" s="7"/>
      <c r="AI21" s="8">
        <v>11594212303</v>
      </c>
      <c r="AJ21" s="7"/>
      <c r="AK21" s="14">
        <v>3.797092483770768E-3</v>
      </c>
    </row>
    <row r="22" spans="1:37">
      <c r="A22" s="7" t="s">
        <v>71</v>
      </c>
      <c r="B22" s="7"/>
      <c r="C22" s="7" t="s">
        <v>32</v>
      </c>
      <c r="D22" s="7"/>
      <c r="E22" s="7" t="s">
        <v>32</v>
      </c>
      <c r="F22" s="7"/>
      <c r="G22" s="7" t="s">
        <v>72</v>
      </c>
      <c r="H22" s="7"/>
      <c r="I22" s="7" t="s">
        <v>73</v>
      </c>
      <c r="J22" s="7"/>
      <c r="K22" s="8">
        <v>0</v>
      </c>
      <c r="L22" s="7"/>
      <c r="M22" s="8">
        <v>0</v>
      </c>
      <c r="N22" s="7"/>
      <c r="O22" s="8">
        <v>26644</v>
      </c>
      <c r="P22" s="7"/>
      <c r="Q22" s="8">
        <v>22665365458</v>
      </c>
      <c r="R22" s="7"/>
      <c r="S22" s="8">
        <v>25032882055</v>
      </c>
      <c r="T22" s="7"/>
      <c r="U22" s="8">
        <v>0</v>
      </c>
      <c r="V22" s="7"/>
      <c r="W22" s="8">
        <v>0</v>
      </c>
      <c r="X22" s="7"/>
      <c r="Y22" s="8">
        <v>0</v>
      </c>
      <c r="Z22" s="7"/>
      <c r="AA22" s="8">
        <v>0</v>
      </c>
      <c r="AB22" s="7"/>
      <c r="AC22" s="8">
        <v>26644</v>
      </c>
      <c r="AD22" s="7"/>
      <c r="AE22" s="8">
        <v>955819</v>
      </c>
      <c r="AF22" s="7"/>
      <c r="AG22" s="8">
        <v>22665365458</v>
      </c>
      <c r="AH22" s="7"/>
      <c r="AI22" s="8">
        <v>25462225570</v>
      </c>
      <c r="AJ22" s="7"/>
      <c r="AK22" s="14">
        <v>8.3388524209537119E-3</v>
      </c>
    </row>
    <row r="23" spans="1:37">
      <c r="A23" s="7" t="s">
        <v>74</v>
      </c>
      <c r="B23" s="7"/>
      <c r="C23" s="7" t="s">
        <v>32</v>
      </c>
      <c r="D23" s="7"/>
      <c r="E23" s="7" t="s">
        <v>32</v>
      </c>
      <c r="F23" s="7"/>
      <c r="G23" s="7" t="s">
        <v>75</v>
      </c>
      <c r="H23" s="7"/>
      <c r="I23" s="7" t="s">
        <v>76</v>
      </c>
      <c r="J23" s="7"/>
      <c r="K23" s="8">
        <v>0</v>
      </c>
      <c r="L23" s="7"/>
      <c r="M23" s="8">
        <v>0</v>
      </c>
      <c r="N23" s="7"/>
      <c r="O23" s="8">
        <v>41418</v>
      </c>
      <c r="P23" s="7"/>
      <c r="Q23" s="8">
        <v>35074518023</v>
      </c>
      <c r="R23" s="7"/>
      <c r="S23" s="8">
        <v>37645740838</v>
      </c>
      <c r="T23" s="7"/>
      <c r="U23" s="8">
        <v>0</v>
      </c>
      <c r="V23" s="7"/>
      <c r="W23" s="8">
        <v>0</v>
      </c>
      <c r="X23" s="7"/>
      <c r="Y23" s="8">
        <v>0</v>
      </c>
      <c r="Z23" s="7"/>
      <c r="AA23" s="8">
        <v>0</v>
      </c>
      <c r="AB23" s="7"/>
      <c r="AC23" s="8">
        <v>41418</v>
      </c>
      <c r="AD23" s="7"/>
      <c r="AE23" s="8">
        <v>922039</v>
      </c>
      <c r="AF23" s="7"/>
      <c r="AG23" s="8">
        <v>35074518023</v>
      </c>
      <c r="AH23" s="7"/>
      <c r="AI23" s="8">
        <v>38182089543</v>
      </c>
      <c r="AJ23" s="7"/>
      <c r="AK23" s="14">
        <v>1.2504594657187186E-2</v>
      </c>
    </row>
    <row r="24" spans="1:37">
      <c r="A24" s="7" t="s">
        <v>77</v>
      </c>
      <c r="B24" s="7"/>
      <c r="C24" s="7" t="s">
        <v>32</v>
      </c>
      <c r="D24" s="7"/>
      <c r="E24" s="7" t="s">
        <v>32</v>
      </c>
      <c r="F24" s="7"/>
      <c r="G24" s="7" t="s">
        <v>78</v>
      </c>
      <c r="H24" s="7"/>
      <c r="I24" s="7" t="s">
        <v>79</v>
      </c>
      <c r="J24" s="7"/>
      <c r="K24" s="8">
        <v>0</v>
      </c>
      <c r="L24" s="7"/>
      <c r="M24" s="8">
        <v>0</v>
      </c>
      <c r="N24" s="7"/>
      <c r="O24" s="8">
        <v>106984</v>
      </c>
      <c r="P24" s="7"/>
      <c r="Q24" s="8">
        <v>89021544666</v>
      </c>
      <c r="R24" s="7"/>
      <c r="S24" s="8">
        <v>95731934649</v>
      </c>
      <c r="T24" s="7"/>
      <c r="U24" s="8">
        <v>604</v>
      </c>
      <c r="V24" s="7"/>
      <c r="W24" s="8">
        <v>546417016</v>
      </c>
      <c r="X24" s="7"/>
      <c r="Y24" s="8">
        <v>0</v>
      </c>
      <c r="Z24" s="7"/>
      <c r="AA24" s="8">
        <v>0</v>
      </c>
      <c r="AB24" s="7"/>
      <c r="AC24" s="8">
        <v>107588</v>
      </c>
      <c r="AD24" s="7"/>
      <c r="AE24" s="8">
        <v>909750</v>
      </c>
      <c r="AF24" s="7"/>
      <c r="AG24" s="8">
        <v>89567961682</v>
      </c>
      <c r="AH24" s="7"/>
      <c r="AI24" s="8">
        <v>97860442579</v>
      </c>
      <c r="AJ24" s="7"/>
      <c r="AK24" s="14">
        <v>3.2049193275428822E-2</v>
      </c>
    </row>
    <row r="25" spans="1:37">
      <c r="A25" s="7" t="s">
        <v>80</v>
      </c>
      <c r="B25" s="7"/>
      <c r="C25" s="7" t="s">
        <v>32</v>
      </c>
      <c r="D25" s="7"/>
      <c r="E25" s="7" t="s">
        <v>32</v>
      </c>
      <c r="F25" s="7"/>
      <c r="G25" s="7" t="s">
        <v>81</v>
      </c>
      <c r="H25" s="7"/>
      <c r="I25" s="7" t="s">
        <v>82</v>
      </c>
      <c r="J25" s="7"/>
      <c r="K25" s="8">
        <v>0</v>
      </c>
      <c r="L25" s="7"/>
      <c r="M25" s="8">
        <v>0</v>
      </c>
      <c r="N25" s="7"/>
      <c r="O25" s="8">
        <v>80724</v>
      </c>
      <c r="P25" s="7"/>
      <c r="Q25" s="8">
        <v>67568638299</v>
      </c>
      <c r="R25" s="7"/>
      <c r="S25" s="8">
        <v>70748622027</v>
      </c>
      <c r="T25" s="7"/>
      <c r="U25" s="8">
        <v>9946</v>
      </c>
      <c r="V25" s="7"/>
      <c r="W25" s="8">
        <v>8821078127</v>
      </c>
      <c r="X25" s="7"/>
      <c r="Y25" s="8">
        <v>0</v>
      </c>
      <c r="Z25" s="7"/>
      <c r="AA25" s="8">
        <v>0</v>
      </c>
      <c r="AB25" s="7"/>
      <c r="AC25" s="8">
        <v>90670</v>
      </c>
      <c r="AD25" s="7"/>
      <c r="AE25" s="8">
        <v>891955</v>
      </c>
      <c r="AF25" s="7"/>
      <c r="AG25" s="8">
        <v>76389716426</v>
      </c>
      <c r="AH25" s="7"/>
      <c r="AI25" s="8">
        <v>80858901517</v>
      </c>
      <c r="AJ25" s="7"/>
      <c r="AK25" s="14">
        <v>2.6481206240868801E-2</v>
      </c>
    </row>
    <row r="26" spans="1:37">
      <c r="A26" s="7" t="s">
        <v>83</v>
      </c>
      <c r="B26" s="7"/>
      <c r="C26" s="7" t="s">
        <v>32</v>
      </c>
      <c r="D26" s="7"/>
      <c r="E26" s="7" t="s">
        <v>32</v>
      </c>
      <c r="F26" s="7"/>
      <c r="G26" s="7" t="s">
        <v>84</v>
      </c>
      <c r="H26" s="7"/>
      <c r="I26" s="7" t="s">
        <v>85</v>
      </c>
      <c r="J26" s="7"/>
      <c r="K26" s="8">
        <v>15</v>
      </c>
      <c r="L26" s="7"/>
      <c r="M26" s="8">
        <v>15</v>
      </c>
      <c r="N26" s="7"/>
      <c r="O26" s="8">
        <v>20000</v>
      </c>
      <c r="P26" s="7"/>
      <c r="Q26" s="8">
        <v>19633557937</v>
      </c>
      <c r="R26" s="7"/>
      <c r="S26" s="8">
        <v>19846402198</v>
      </c>
      <c r="T26" s="7"/>
      <c r="U26" s="8">
        <v>0</v>
      </c>
      <c r="V26" s="7"/>
      <c r="W26" s="8">
        <v>0</v>
      </c>
      <c r="X26" s="7"/>
      <c r="Y26" s="8">
        <v>0</v>
      </c>
      <c r="Z26" s="7"/>
      <c r="AA26" s="8">
        <v>0</v>
      </c>
      <c r="AB26" s="7"/>
      <c r="AC26" s="8">
        <v>20000</v>
      </c>
      <c r="AD26" s="7"/>
      <c r="AE26" s="8">
        <v>999999</v>
      </c>
      <c r="AF26" s="7"/>
      <c r="AG26" s="8">
        <v>19633557937</v>
      </c>
      <c r="AH26" s="7"/>
      <c r="AI26" s="8">
        <v>19996355014</v>
      </c>
      <c r="AJ26" s="7"/>
      <c r="AK26" s="14">
        <v>6.548785488864727E-3</v>
      </c>
    </row>
    <row r="27" spans="1:37">
      <c r="A27" s="7" t="s">
        <v>86</v>
      </c>
      <c r="B27" s="7"/>
      <c r="C27" s="7" t="s">
        <v>32</v>
      </c>
      <c r="D27" s="7"/>
      <c r="E27" s="7" t="s">
        <v>32</v>
      </c>
      <c r="F27" s="7"/>
      <c r="G27" s="7" t="s">
        <v>87</v>
      </c>
      <c r="H27" s="7"/>
      <c r="I27" s="7" t="s">
        <v>88</v>
      </c>
      <c r="J27" s="7"/>
      <c r="K27" s="8">
        <v>15</v>
      </c>
      <c r="L27" s="7"/>
      <c r="M27" s="8">
        <v>15</v>
      </c>
      <c r="N27" s="7"/>
      <c r="O27" s="8">
        <v>175000</v>
      </c>
      <c r="P27" s="7"/>
      <c r="Q27" s="8">
        <v>169654744349</v>
      </c>
      <c r="R27" s="7"/>
      <c r="S27" s="8">
        <v>167969550000</v>
      </c>
      <c r="T27" s="7"/>
      <c r="U27" s="8">
        <v>0</v>
      </c>
      <c r="V27" s="7"/>
      <c r="W27" s="8">
        <v>0</v>
      </c>
      <c r="X27" s="7"/>
      <c r="Y27" s="8">
        <v>0</v>
      </c>
      <c r="Z27" s="7"/>
      <c r="AA27" s="8">
        <v>0</v>
      </c>
      <c r="AB27" s="7"/>
      <c r="AC27" s="8">
        <v>175000</v>
      </c>
      <c r="AD27" s="7"/>
      <c r="AE27" s="8">
        <v>984990</v>
      </c>
      <c r="AF27" s="7"/>
      <c r="AG27" s="8">
        <v>169654744349</v>
      </c>
      <c r="AH27" s="7"/>
      <c r="AI27" s="8">
        <v>172342007348</v>
      </c>
      <c r="AJ27" s="7"/>
      <c r="AK27" s="14">
        <v>5.6441828356871795E-2</v>
      </c>
    </row>
    <row r="28" spans="1:37">
      <c r="A28" s="7" t="s">
        <v>89</v>
      </c>
      <c r="B28" s="7"/>
      <c r="C28" s="7" t="s">
        <v>32</v>
      </c>
      <c r="D28" s="7"/>
      <c r="E28" s="7" t="s">
        <v>32</v>
      </c>
      <c r="F28" s="7"/>
      <c r="G28" s="7" t="s">
        <v>90</v>
      </c>
      <c r="H28" s="7"/>
      <c r="I28" s="7" t="s">
        <v>91</v>
      </c>
      <c r="J28" s="7"/>
      <c r="K28" s="8">
        <v>15</v>
      </c>
      <c r="L28" s="7"/>
      <c r="M28" s="8">
        <v>15</v>
      </c>
      <c r="N28" s="7"/>
      <c r="O28" s="8">
        <v>175000</v>
      </c>
      <c r="P28" s="7"/>
      <c r="Q28" s="8">
        <v>169235500000</v>
      </c>
      <c r="R28" s="7"/>
      <c r="S28" s="8">
        <v>171468915625</v>
      </c>
      <c r="T28" s="7"/>
      <c r="U28" s="8">
        <v>0</v>
      </c>
      <c r="V28" s="7"/>
      <c r="W28" s="8">
        <v>0</v>
      </c>
      <c r="X28" s="7"/>
      <c r="Y28" s="8">
        <v>0</v>
      </c>
      <c r="Z28" s="7"/>
      <c r="AA28" s="8">
        <v>0</v>
      </c>
      <c r="AB28" s="7"/>
      <c r="AC28" s="8">
        <v>175000</v>
      </c>
      <c r="AD28" s="7"/>
      <c r="AE28" s="8">
        <v>960000</v>
      </c>
      <c r="AF28" s="7"/>
      <c r="AG28" s="8">
        <v>169235500000</v>
      </c>
      <c r="AH28" s="7"/>
      <c r="AI28" s="8">
        <v>167969550000</v>
      </c>
      <c r="AJ28" s="7"/>
      <c r="AK28" s="14">
        <v>5.5009853118036196E-2</v>
      </c>
    </row>
    <row r="29" spans="1:37">
      <c r="A29" s="7" t="s">
        <v>92</v>
      </c>
      <c r="B29" s="7"/>
      <c r="C29" s="7" t="s">
        <v>32</v>
      </c>
      <c r="D29" s="7"/>
      <c r="E29" s="7" t="s">
        <v>32</v>
      </c>
      <c r="F29" s="7"/>
      <c r="G29" s="7" t="s">
        <v>93</v>
      </c>
      <c r="H29" s="7"/>
      <c r="I29" s="7" t="s">
        <v>94</v>
      </c>
      <c r="J29" s="7"/>
      <c r="K29" s="8">
        <v>16</v>
      </c>
      <c r="L29" s="7"/>
      <c r="M29" s="8">
        <v>16</v>
      </c>
      <c r="N29" s="7"/>
      <c r="O29" s="8">
        <v>100000</v>
      </c>
      <c r="P29" s="7"/>
      <c r="Q29" s="8">
        <v>94837186124</v>
      </c>
      <c r="R29" s="7"/>
      <c r="S29" s="8">
        <v>95982600000</v>
      </c>
      <c r="T29" s="7"/>
      <c r="U29" s="8">
        <v>0</v>
      </c>
      <c r="V29" s="7"/>
      <c r="W29" s="8">
        <v>0</v>
      </c>
      <c r="X29" s="7"/>
      <c r="Y29" s="8">
        <v>0</v>
      </c>
      <c r="Z29" s="7"/>
      <c r="AA29" s="8">
        <v>0</v>
      </c>
      <c r="AB29" s="7"/>
      <c r="AC29" s="8">
        <v>100000</v>
      </c>
      <c r="AD29" s="7"/>
      <c r="AE29" s="8">
        <v>960000</v>
      </c>
      <c r="AF29" s="7"/>
      <c r="AG29" s="8">
        <v>94837186124</v>
      </c>
      <c r="AH29" s="7"/>
      <c r="AI29" s="8">
        <v>95982600000</v>
      </c>
      <c r="AJ29" s="7"/>
      <c r="AK29" s="14">
        <v>3.143420178173497E-2</v>
      </c>
    </row>
    <row r="30" spans="1:37">
      <c r="A30" s="7" t="s">
        <v>95</v>
      </c>
      <c r="B30" s="7"/>
      <c r="C30" s="7" t="s">
        <v>32</v>
      </c>
      <c r="D30" s="7"/>
      <c r="E30" s="7" t="s">
        <v>32</v>
      </c>
      <c r="F30" s="7"/>
      <c r="G30" s="7" t="s">
        <v>96</v>
      </c>
      <c r="H30" s="7"/>
      <c r="I30" s="7" t="s">
        <v>97</v>
      </c>
      <c r="J30" s="7"/>
      <c r="K30" s="8">
        <v>17</v>
      </c>
      <c r="L30" s="7"/>
      <c r="M30" s="8">
        <v>17</v>
      </c>
      <c r="N30" s="7"/>
      <c r="O30" s="8">
        <v>200000</v>
      </c>
      <c r="P30" s="7"/>
      <c r="Q30" s="8">
        <v>185144000000</v>
      </c>
      <c r="R30" s="7"/>
      <c r="S30" s="8">
        <v>186327222068</v>
      </c>
      <c r="T30" s="7"/>
      <c r="U30" s="8">
        <v>0</v>
      </c>
      <c r="V30" s="7"/>
      <c r="W30" s="8">
        <v>0</v>
      </c>
      <c r="X30" s="7"/>
      <c r="Y30" s="8">
        <v>0</v>
      </c>
      <c r="Z30" s="7"/>
      <c r="AA30" s="8">
        <v>0</v>
      </c>
      <c r="AB30" s="7"/>
      <c r="AC30" s="8">
        <v>200000</v>
      </c>
      <c r="AD30" s="7"/>
      <c r="AE30" s="8">
        <v>933286</v>
      </c>
      <c r="AF30" s="7"/>
      <c r="AG30" s="8">
        <v>185144000000</v>
      </c>
      <c r="AH30" s="7"/>
      <c r="AI30" s="8">
        <v>186623368382</v>
      </c>
      <c r="AJ30" s="7"/>
      <c r="AK30" s="14">
        <v>6.11189592583119E-2</v>
      </c>
    </row>
    <row r="31" spans="1:37">
      <c r="A31" s="7" t="s">
        <v>98</v>
      </c>
      <c r="B31" s="7"/>
      <c r="C31" s="7" t="s">
        <v>32</v>
      </c>
      <c r="D31" s="7"/>
      <c r="E31" s="7" t="s">
        <v>32</v>
      </c>
      <c r="F31" s="7"/>
      <c r="G31" s="7" t="s">
        <v>99</v>
      </c>
      <c r="H31" s="7"/>
      <c r="I31" s="7" t="s">
        <v>100</v>
      </c>
      <c r="J31" s="7"/>
      <c r="K31" s="8">
        <v>16</v>
      </c>
      <c r="L31" s="7"/>
      <c r="M31" s="8">
        <v>16</v>
      </c>
      <c r="N31" s="7"/>
      <c r="O31" s="8">
        <v>100000</v>
      </c>
      <c r="P31" s="7"/>
      <c r="Q31" s="8">
        <v>94164000000</v>
      </c>
      <c r="R31" s="7"/>
      <c r="S31" s="8">
        <v>94357894531</v>
      </c>
      <c r="T31" s="7"/>
      <c r="U31" s="8">
        <v>0</v>
      </c>
      <c r="V31" s="7"/>
      <c r="W31" s="8">
        <v>0</v>
      </c>
      <c r="X31" s="7"/>
      <c r="Y31" s="8">
        <v>0</v>
      </c>
      <c r="Z31" s="7"/>
      <c r="AA31" s="8">
        <v>0</v>
      </c>
      <c r="AB31" s="7"/>
      <c r="AC31" s="8">
        <v>100000</v>
      </c>
      <c r="AD31" s="7"/>
      <c r="AE31" s="8">
        <v>943750</v>
      </c>
      <c r="AF31" s="7"/>
      <c r="AG31" s="8">
        <v>94164000000</v>
      </c>
      <c r="AH31" s="7"/>
      <c r="AI31" s="8">
        <v>94357894531</v>
      </c>
      <c r="AJ31" s="7"/>
      <c r="AK31" s="14">
        <v>3.090211242857685E-2</v>
      </c>
    </row>
    <row r="32" spans="1:37">
      <c r="A32" s="7" t="s">
        <v>101</v>
      </c>
      <c r="B32" s="7"/>
      <c r="C32" s="7" t="s">
        <v>32</v>
      </c>
      <c r="D32" s="7"/>
      <c r="E32" s="7" t="s">
        <v>32</v>
      </c>
      <c r="F32" s="7"/>
      <c r="G32" s="7" t="s">
        <v>102</v>
      </c>
      <c r="H32" s="7"/>
      <c r="I32" s="7" t="s">
        <v>103</v>
      </c>
      <c r="J32" s="7"/>
      <c r="K32" s="8">
        <v>16</v>
      </c>
      <c r="L32" s="7"/>
      <c r="M32" s="8">
        <v>16</v>
      </c>
      <c r="N32" s="7"/>
      <c r="O32" s="8">
        <v>100000</v>
      </c>
      <c r="P32" s="7"/>
      <c r="Q32" s="8">
        <v>94368000000</v>
      </c>
      <c r="R32" s="7"/>
      <c r="S32" s="8">
        <v>94432880937</v>
      </c>
      <c r="T32" s="7"/>
      <c r="U32" s="8">
        <v>0</v>
      </c>
      <c r="V32" s="7"/>
      <c r="W32" s="8">
        <v>0</v>
      </c>
      <c r="X32" s="7"/>
      <c r="Y32" s="8">
        <v>0</v>
      </c>
      <c r="Z32" s="7"/>
      <c r="AA32" s="8">
        <v>0</v>
      </c>
      <c r="AB32" s="7"/>
      <c r="AC32" s="8">
        <v>100000</v>
      </c>
      <c r="AD32" s="7"/>
      <c r="AE32" s="8">
        <v>944500</v>
      </c>
      <c r="AF32" s="7"/>
      <c r="AG32" s="8">
        <v>94368000000</v>
      </c>
      <c r="AH32" s="7"/>
      <c r="AI32" s="8">
        <v>94432880937</v>
      </c>
      <c r="AJ32" s="7"/>
      <c r="AK32" s="14">
        <v>3.0926670398636957E-2</v>
      </c>
    </row>
    <row r="33" spans="1:37">
      <c r="A33" s="7" t="s">
        <v>104</v>
      </c>
      <c r="B33" s="7"/>
      <c r="C33" s="7" t="s">
        <v>32</v>
      </c>
      <c r="D33" s="7"/>
      <c r="E33" s="7" t="s">
        <v>32</v>
      </c>
      <c r="F33" s="7"/>
      <c r="G33" s="7" t="s">
        <v>105</v>
      </c>
      <c r="H33" s="7"/>
      <c r="I33" s="7" t="s">
        <v>106</v>
      </c>
      <c r="J33" s="7"/>
      <c r="K33" s="8">
        <v>17</v>
      </c>
      <c r="L33" s="7"/>
      <c r="M33" s="8">
        <v>17</v>
      </c>
      <c r="N33" s="7"/>
      <c r="O33" s="8">
        <v>200000</v>
      </c>
      <c r="P33" s="7"/>
      <c r="Q33" s="8">
        <v>185168000000</v>
      </c>
      <c r="R33" s="7"/>
      <c r="S33" s="8">
        <v>185779721321</v>
      </c>
      <c r="T33" s="7"/>
      <c r="U33" s="8">
        <v>0</v>
      </c>
      <c r="V33" s="7"/>
      <c r="W33" s="8">
        <v>0</v>
      </c>
      <c r="X33" s="7"/>
      <c r="Y33" s="8">
        <v>0</v>
      </c>
      <c r="Z33" s="7"/>
      <c r="AA33" s="8">
        <v>0</v>
      </c>
      <c r="AB33" s="7"/>
      <c r="AC33" s="8">
        <v>200000</v>
      </c>
      <c r="AD33" s="7"/>
      <c r="AE33" s="8">
        <v>930544</v>
      </c>
      <c r="AF33" s="7"/>
      <c r="AG33" s="8">
        <v>185168000000</v>
      </c>
      <c r="AH33" s="7"/>
      <c r="AI33" s="8">
        <v>186075067780</v>
      </c>
      <c r="AJ33" s="7"/>
      <c r="AK33" s="14">
        <v>6.0939391380797465E-2</v>
      </c>
    </row>
    <row r="34" spans="1:37">
      <c r="A34" s="7" t="s">
        <v>107</v>
      </c>
      <c r="B34" s="7"/>
      <c r="C34" s="7" t="s">
        <v>32</v>
      </c>
      <c r="D34" s="7"/>
      <c r="E34" s="7" t="s">
        <v>32</v>
      </c>
      <c r="F34" s="7"/>
      <c r="G34" s="7" t="s">
        <v>108</v>
      </c>
      <c r="H34" s="7"/>
      <c r="I34" s="7" t="s">
        <v>109</v>
      </c>
      <c r="J34" s="7"/>
      <c r="K34" s="8">
        <v>18</v>
      </c>
      <c r="L34" s="7"/>
      <c r="M34" s="8">
        <v>18</v>
      </c>
      <c r="N34" s="7"/>
      <c r="O34" s="8">
        <v>500000</v>
      </c>
      <c r="P34" s="7"/>
      <c r="Q34" s="8">
        <v>500000000000</v>
      </c>
      <c r="R34" s="7"/>
      <c r="S34" s="8">
        <v>489311296250</v>
      </c>
      <c r="T34" s="7"/>
      <c r="U34" s="8">
        <v>0</v>
      </c>
      <c r="V34" s="7"/>
      <c r="W34" s="8">
        <v>0</v>
      </c>
      <c r="X34" s="7"/>
      <c r="Y34" s="8">
        <v>0</v>
      </c>
      <c r="Z34" s="7"/>
      <c r="AA34" s="8">
        <v>0</v>
      </c>
      <c r="AB34" s="7"/>
      <c r="AC34" s="8">
        <v>500000</v>
      </c>
      <c r="AD34" s="7"/>
      <c r="AE34" s="8">
        <v>987500</v>
      </c>
      <c r="AF34" s="7"/>
      <c r="AG34" s="8">
        <v>500000000000</v>
      </c>
      <c r="AH34" s="7"/>
      <c r="AI34" s="8">
        <v>493660507812</v>
      </c>
      <c r="AJ34" s="7"/>
      <c r="AK34" s="14">
        <v>0.16167330343454084</v>
      </c>
    </row>
    <row r="35" spans="1:37" ht="24.75" thickBo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9">
        <f>SUM(Q9:Q34)</f>
        <v>2696254450753</v>
      </c>
      <c r="R35" s="7"/>
      <c r="S35" s="9">
        <f>SUM(S9:S34)</f>
        <v>2768417140254</v>
      </c>
      <c r="T35" s="7"/>
      <c r="U35" s="7"/>
      <c r="V35" s="7"/>
      <c r="W35" s="9">
        <f>SUM(W9:W34)</f>
        <v>33572928614</v>
      </c>
      <c r="X35" s="7"/>
      <c r="Y35" s="7"/>
      <c r="Z35" s="7"/>
      <c r="AA35" s="9">
        <f>SUM(AA9:AA34)</f>
        <v>0</v>
      </c>
      <c r="AB35" s="7"/>
      <c r="AC35" s="7"/>
      <c r="AD35" s="7"/>
      <c r="AE35" s="7"/>
      <c r="AF35" s="7"/>
      <c r="AG35" s="9">
        <f>SUM(AG9:AG34)</f>
        <v>2729827379367</v>
      </c>
      <c r="AH35" s="7"/>
      <c r="AI35" s="9">
        <f>SUM(AI9:AI34)</f>
        <v>2827772922408</v>
      </c>
      <c r="AJ35" s="7"/>
      <c r="AK35" s="15">
        <f>SUM(AK9:AK34)</f>
        <v>0.92609269425451779</v>
      </c>
    </row>
    <row r="36" spans="1:37" ht="24.75" thickTop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>
      <c r="Q37" s="16"/>
      <c r="S37" s="16"/>
      <c r="AG37" s="16"/>
      <c r="AI37" s="16"/>
    </row>
    <row r="38" spans="1:37">
      <c r="S38" s="16"/>
      <c r="AG38" s="16"/>
      <c r="AH38" s="16"/>
      <c r="AI38" s="16"/>
    </row>
    <row r="39" spans="1:37">
      <c r="AK39" s="13"/>
    </row>
  </sheetData>
  <mergeCells count="28">
    <mergeCell ref="A2:AK2"/>
    <mergeCell ref="A3:AK3"/>
    <mergeCell ref="A4:AK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4"/>
  <sheetViews>
    <sheetView rightToLeft="1" workbookViewId="0">
      <selection activeCell="K19" sqref="K19"/>
    </sheetView>
  </sheetViews>
  <sheetFormatPr defaultRowHeight="24"/>
  <cols>
    <col min="1" max="1" width="33.140625" style="7" bestFit="1" customWidth="1"/>
    <col min="2" max="2" width="1" style="7" customWidth="1"/>
    <col min="3" max="3" width="8.42578125" style="7" bestFit="1" customWidth="1"/>
    <col min="4" max="4" width="1" style="7" customWidth="1"/>
    <col min="5" max="5" width="13.85546875" style="7" bestFit="1" customWidth="1"/>
    <col min="6" max="6" width="1" style="7" customWidth="1"/>
    <col min="7" max="7" width="21.28515625" style="7" bestFit="1" customWidth="1"/>
    <col min="8" max="8" width="1" style="7" customWidth="1"/>
    <col min="9" max="9" width="13.85546875" style="7" bestFit="1" customWidth="1"/>
    <col min="10" max="10" width="1" style="7" customWidth="1"/>
    <col min="11" max="11" width="29.5703125" style="7" bestFit="1" customWidth="1"/>
    <col min="12" max="12" width="1" style="7" customWidth="1"/>
    <col min="13" max="13" width="24.42578125" style="7" bestFit="1" customWidth="1"/>
    <col min="14" max="14" width="1" style="7" customWidth="1"/>
    <col min="15" max="15" width="9.140625" style="7" customWidth="1"/>
    <col min="16" max="16384" width="9.140625" style="7"/>
  </cols>
  <sheetData>
    <row r="2" spans="1:16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6" ht="24.7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6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6" spans="1:16" ht="24.75">
      <c r="A6" s="27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6" ht="24.75">
      <c r="A7" s="28" t="s">
        <v>3</v>
      </c>
      <c r="C7" s="28" t="s">
        <v>7</v>
      </c>
      <c r="E7" s="28" t="s">
        <v>110</v>
      </c>
      <c r="G7" s="28" t="s">
        <v>111</v>
      </c>
      <c r="I7" s="28" t="s">
        <v>112</v>
      </c>
      <c r="K7" s="28" t="s">
        <v>113</v>
      </c>
      <c r="M7" s="28" t="s">
        <v>114</v>
      </c>
    </row>
    <row r="8" spans="1:16">
      <c r="A8" s="17" t="s">
        <v>107</v>
      </c>
      <c r="C8" s="8">
        <v>500000</v>
      </c>
      <c r="E8" s="8">
        <v>1000000</v>
      </c>
      <c r="G8" s="8">
        <v>987500</v>
      </c>
      <c r="I8" s="14">
        <f>(E8-G8)/E8*-1</f>
        <v>-1.2500000000000001E-2</v>
      </c>
      <c r="K8" s="8">
        <v>493750000000</v>
      </c>
      <c r="M8" s="7" t="s">
        <v>177</v>
      </c>
      <c r="P8" s="14"/>
    </row>
    <row r="9" spans="1:16">
      <c r="A9" s="17" t="s">
        <v>92</v>
      </c>
      <c r="C9" s="8">
        <v>100000</v>
      </c>
      <c r="E9" s="8">
        <v>988000</v>
      </c>
      <c r="G9" s="8">
        <v>960000</v>
      </c>
      <c r="I9" s="14">
        <f>(E9-G9)/E9*-1</f>
        <v>-2.8340080971659919E-2</v>
      </c>
      <c r="K9" s="8">
        <v>96000000000</v>
      </c>
      <c r="M9" s="7" t="s">
        <v>177</v>
      </c>
      <c r="P9" s="14"/>
    </row>
    <row r="10" spans="1:16">
      <c r="A10" s="17" t="s">
        <v>89</v>
      </c>
      <c r="C10" s="8">
        <v>175000</v>
      </c>
      <c r="E10" s="8">
        <v>999998</v>
      </c>
      <c r="G10" s="8">
        <v>960000</v>
      </c>
      <c r="I10" s="14">
        <f>(E10-G10)/E10*-1</f>
        <v>-3.9998079996159994E-2</v>
      </c>
      <c r="K10" s="8">
        <v>168000000000</v>
      </c>
      <c r="M10" s="7" t="s">
        <v>177</v>
      </c>
      <c r="P10" s="14"/>
    </row>
    <row r="11" spans="1:16">
      <c r="A11" s="17" t="s">
        <v>95</v>
      </c>
      <c r="C11" s="8">
        <v>200000</v>
      </c>
      <c r="E11" s="8">
        <v>962501</v>
      </c>
      <c r="G11" s="8">
        <v>933286</v>
      </c>
      <c r="I11" s="14">
        <f>(E11-G11)/E11*-1</f>
        <v>-3.0353215217438737E-2</v>
      </c>
      <c r="K11" s="8">
        <v>186657200000</v>
      </c>
      <c r="M11" s="7" t="s">
        <v>177</v>
      </c>
      <c r="P11" s="14"/>
    </row>
    <row r="12" spans="1:16">
      <c r="A12" s="17" t="s">
        <v>104</v>
      </c>
      <c r="C12" s="8">
        <v>200000</v>
      </c>
      <c r="E12" s="8">
        <v>947000</v>
      </c>
      <c r="G12" s="8">
        <v>930544</v>
      </c>
      <c r="I12" s="14">
        <f>(E12-G12)/E12*-1</f>
        <v>-1.7376979936642029E-2</v>
      </c>
      <c r="K12" s="8">
        <v>186108800000</v>
      </c>
      <c r="M12" s="7" t="s">
        <v>177</v>
      </c>
      <c r="P12" s="14"/>
    </row>
    <row r="13" spans="1:16" ht="24.75" thickBot="1">
      <c r="K13" s="9">
        <f>SUM(K8:K12)</f>
        <v>1130516000000</v>
      </c>
    </row>
    <row r="14" spans="1:16" ht="24.75" thickTop="1"/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I11" sqref="I11"/>
    </sheetView>
  </sheetViews>
  <sheetFormatPr defaultRowHeight="24"/>
  <cols>
    <col min="1" max="1" width="26.28515625" style="6" bestFit="1" customWidth="1"/>
    <col min="2" max="2" width="1" style="6" customWidth="1"/>
    <col min="3" max="3" width="19.5703125" style="6" bestFit="1" customWidth="1"/>
    <col min="4" max="4" width="1" style="6" customWidth="1"/>
    <col min="5" max="5" width="15.42578125" style="6" bestFit="1" customWidth="1"/>
    <col min="6" max="6" width="1" style="6" customWidth="1"/>
    <col min="7" max="7" width="13.85546875" style="6" bestFit="1" customWidth="1"/>
    <col min="8" max="8" width="1" style="6" customWidth="1"/>
    <col min="9" max="9" width="10.28515625" style="6" bestFit="1" customWidth="1"/>
    <col min="10" max="10" width="1" style="6" customWidth="1"/>
    <col min="11" max="11" width="15.7109375" style="6" bestFit="1" customWidth="1"/>
    <col min="12" max="12" width="1" style="6" customWidth="1"/>
    <col min="13" max="13" width="16.5703125" style="6" bestFit="1" customWidth="1"/>
    <col min="14" max="14" width="1" style="6" customWidth="1"/>
    <col min="15" max="15" width="16.5703125" style="6" bestFit="1" customWidth="1"/>
    <col min="16" max="16" width="1" style="6" customWidth="1"/>
    <col min="17" max="17" width="15.42578125" style="6" bestFit="1" customWidth="1"/>
    <col min="18" max="18" width="1" style="6" customWidth="1"/>
    <col min="19" max="19" width="23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>
      <c r="A6" s="27" t="s">
        <v>116</v>
      </c>
      <c r="C6" s="28" t="s">
        <v>117</v>
      </c>
      <c r="D6" s="28" t="s">
        <v>117</v>
      </c>
      <c r="E6" s="28" t="s">
        <v>117</v>
      </c>
      <c r="F6" s="28" t="s">
        <v>117</v>
      </c>
      <c r="G6" s="28" t="s">
        <v>117</v>
      </c>
      <c r="H6" s="28" t="s">
        <v>117</v>
      </c>
      <c r="I6" s="28" t="s">
        <v>117</v>
      </c>
      <c r="K6" s="28" t="s">
        <v>176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19" ht="24.75">
      <c r="A7" s="28" t="s">
        <v>116</v>
      </c>
      <c r="C7" s="28" t="s">
        <v>118</v>
      </c>
      <c r="E7" s="28" t="s">
        <v>119</v>
      </c>
      <c r="G7" s="28" t="s">
        <v>120</v>
      </c>
      <c r="I7" s="28" t="s">
        <v>29</v>
      </c>
      <c r="K7" s="28" t="s">
        <v>121</v>
      </c>
      <c r="M7" s="28" t="s">
        <v>122</v>
      </c>
      <c r="O7" s="28" t="s">
        <v>123</v>
      </c>
      <c r="Q7" s="28" t="s">
        <v>121</v>
      </c>
      <c r="S7" s="28" t="s">
        <v>115</v>
      </c>
    </row>
    <row r="8" spans="1:19">
      <c r="A8" s="6" t="s">
        <v>124</v>
      </c>
      <c r="C8" s="7" t="s">
        <v>125</v>
      </c>
      <c r="E8" s="6" t="s">
        <v>126</v>
      </c>
      <c r="G8" s="6" t="s">
        <v>127</v>
      </c>
      <c r="I8" s="7">
        <v>8</v>
      </c>
      <c r="J8" s="7"/>
      <c r="K8" s="8">
        <v>100270</v>
      </c>
      <c r="L8" s="7"/>
      <c r="M8" s="8">
        <v>10501323175</v>
      </c>
      <c r="N8" s="7"/>
      <c r="O8" s="8">
        <v>0</v>
      </c>
      <c r="P8" s="7"/>
      <c r="Q8" s="8">
        <v>10501423445</v>
      </c>
      <c r="R8" s="7"/>
      <c r="S8" s="14">
        <v>3.4392052680962213E-3</v>
      </c>
    </row>
    <row r="9" spans="1:19">
      <c r="A9" s="6" t="s">
        <v>124</v>
      </c>
      <c r="C9" s="7" t="s">
        <v>128</v>
      </c>
      <c r="E9" s="6" t="s">
        <v>129</v>
      </c>
      <c r="G9" s="6" t="s">
        <v>130</v>
      </c>
      <c r="I9" s="7">
        <v>0</v>
      </c>
      <c r="J9" s="7"/>
      <c r="K9" s="8">
        <v>88653324488</v>
      </c>
      <c r="L9" s="7"/>
      <c r="M9" s="8">
        <v>293860310029</v>
      </c>
      <c r="N9" s="7"/>
      <c r="O9" s="8">
        <v>346607230115</v>
      </c>
      <c r="P9" s="7"/>
      <c r="Q9" s="8">
        <v>35906404402</v>
      </c>
      <c r="R9" s="7"/>
      <c r="S9" s="14">
        <v>1.1759310137765018E-2</v>
      </c>
    </row>
    <row r="10" spans="1:19">
      <c r="A10" s="6" t="s">
        <v>131</v>
      </c>
      <c r="C10" s="7" t="s">
        <v>132</v>
      </c>
      <c r="E10" s="6" t="s">
        <v>126</v>
      </c>
      <c r="G10" s="6" t="s">
        <v>133</v>
      </c>
      <c r="I10" s="7">
        <v>10</v>
      </c>
      <c r="J10" s="7"/>
      <c r="K10" s="8">
        <v>2521964889</v>
      </c>
      <c r="L10" s="7"/>
      <c r="M10" s="8">
        <v>46731533927</v>
      </c>
      <c r="N10" s="7"/>
      <c r="O10" s="8">
        <v>24052275791</v>
      </c>
      <c r="P10" s="7"/>
      <c r="Q10" s="8">
        <v>25201223025</v>
      </c>
      <c r="R10" s="7"/>
      <c r="S10" s="14">
        <v>8.2533743586270351E-3</v>
      </c>
    </row>
    <row r="11" spans="1:19" ht="24.75" thickBot="1">
      <c r="K11" s="18">
        <f>SUM(K8:K10)</f>
        <v>91175389647</v>
      </c>
      <c r="M11" s="18">
        <f>SUM(M8:M10)</f>
        <v>351093167131</v>
      </c>
      <c r="O11" s="18">
        <f>SUM(O8:O10)</f>
        <v>370659505906</v>
      </c>
      <c r="Q11" s="18">
        <f>SUM(Q8:Q10)</f>
        <v>71609050872</v>
      </c>
      <c r="S11" s="15">
        <f>SUM(S8:S10)</f>
        <v>2.3451889764488275E-2</v>
      </c>
    </row>
    <row r="12" spans="1:19" ht="24.75" thickTop="1">
      <c r="Q12" s="16"/>
    </row>
    <row r="14" spans="1:19">
      <c r="S14" s="13"/>
    </row>
  </sheetData>
  <mergeCells count="17"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A4:S4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G17" sqref="G17"/>
    </sheetView>
  </sheetViews>
  <sheetFormatPr defaultRowHeight="24"/>
  <cols>
    <col min="1" max="1" width="25" style="6" bestFit="1" customWidth="1"/>
    <col min="2" max="2" width="1" style="6" customWidth="1"/>
    <col min="3" max="3" width="16.7109375" style="6" bestFit="1" customWidth="1"/>
    <col min="4" max="4" width="1" style="6" customWidth="1"/>
    <col min="5" max="5" width="21.7109375" style="6" bestFit="1" customWidth="1"/>
    <col min="6" max="6" width="1" style="6" customWidth="1"/>
    <col min="7" max="7" width="33.42578125" style="6" bestFit="1" customWidth="1"/>
    <col min="8" max="8" width="1" style="6" customWidth="1"/>
    <col min="9" max="9" width="9.140625" style="6" customWidth="1"/>
    <col min="10" max="10" width="15.42578125" style="6" bestFit="1" customWidth="1"/>
    <col min="11" max="16384" width="9.140625" style="6"/>
  </cols>
  <sheetData>
    <row r="2" spans="1:10" ht="24.75">
      <c r="A2" s="29" t="s">
        <v>0</v>
      </c>
      <c r="B2" s="29"/>
      <c r="C2" s="29"/>
      <c r="D2" s="29"/>
      <c r="E2" s="29"/>
      <c r="F2" s="29"/>
      <c r="G2" s="29"/>
    </row>
    <row r="3" spans="1:10" ht="24.75">
      <c r="A3" s="29" t="s">
        <v>134</v>
      </c>
      <c r="B3" s="29"/>
      <c r="C3" s="29"/>
      <c r="D3" s="29"/>
      <c r="E3" s="29"/>
      <c r="F3" s="29"/>
      <c r="G3" s="29"/>
    </row>
    <row r="4" spans="1:10" ht="24.75">
      <c r="A4" s="29" t="s">
        <v>2</v>
      </c>
      <c r="B4" s="29"/>
      <c r="C4" s="29"/>
      <c r="D4" s="29"/>
      <c r="E4" s="29"/>
      <c r="F4" s="29"/>
      <c r="G4" s="29"/>
    </row>
    <row r="6" spans="1:10" ht="24.75">
      <c r="A6" s="28" t="s">
        <v>138</v>
      </c>
      <c r="C6" s="28" t="s">
        <v>121</v>
      </c>
      <c r="E6" s="28" t="s">
        <v>164</v>
      </c>
      <c r="G6" s="28" t="s">
        <v>13</v>
      </c>
      <c r="J6" s="16"/>
    </row>
    <row r="7" spans="1:10">
      <c r="A7" s="6" t="s">
        <v>173</v>
      </c>
      <c r="C7" s="20">
        <v>-61810991</v>
      </c>
      <c r="D7" s="23"/>
      <c r="E7" s="14">
        <f>C7/$C$10</f>
        <v>-1.2829937552900888E-3</v>
      </c>
      <c r="F7" s="23"/>
      <c r="G7" s="14">
        <v>-2.0243035335810909E-5</v>
      </c>
      <c r="J7" s="16"/>
    </row>
    <row r="8" spans="1:10">
      <c r="A8" s="6" t="s">
        <v>174</v>
      </c>
      <c r="C8" s="20">
        <v>48226758026</v>
      </c>
      <c r="D8" s="23"/>
      <c r="E8" s="14">
        <f t="shared" ref="E8:E9" si="0">C8/$C$10</f>
        <v>1.0010295642282157</v>
      </c>
      <c r="F8" s="23"/>
      <c r="G8" s="14">
        <v>1.5794213149760379E-2</v>
      </c>
    </row>
    <row r="9" spans="1:10">
      <c r="A9" s="6" t="s">
        <v>175</v>
      </c>
      <c r="C9" s="20">
        <v>12209514</v>
      </c>
      <c r="D9" s="23"/>
      <c r="E9" s="14">
        <f t="shared" si="0"/>
        <v>2.5342952707435015E-4</v>
      </c>
      <c r="F9" s="23"/>
      <c r="G9" s="14">
        <v>3.9986031502888864E-6</v>
      </c>
    </row>
    <row r="10" spans="1:10" ht="24.75" thickBot="1">
      <c r="C10" s="21">
        <f>SUM(C7:C9)</f>
        <v>48177156549</v>
      </c>
      <c r="D10" s="23">
        <f t="shared" ref="D10:F10" si="1">SUM(D7:D9)</f>
        <v>0</v>
      </c>
      <c r="E10" s="15">
        <f>SUM(E7:E9)</f>
        <v>0.99999999999999989</v>
      </c>
      <c r="F10" s="23">
        <f t="shared" si="1"/>
        <v>0</v>
      </c>
      <c r="G10" s="15">
        <f>SUM(G7:G9)</f>
        <v>1.5777968717574857E-2</v>
      </c>
    </row>
    <row r="11" spans="1:10" ht="24.75" thickTop="1"/>
    <row r="13" spans="1:10">
      <c r="G13" s="1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topLeftCell="A4" workbookViewId="0">
      <selection activeCell="G18" sqref="G18"/>
    </sheetView>
  </sheetViews>
  <sheetFormatPr defaultRowHeight="24"/>
  <cols>
    <col min="1" max="1" width="33.140625" style="7" bestFit="1" customWidth="1"/>
    <col min="2" max="2" width="1" style="7" customWidth="1"/>
    <col min="3" max="3" width="18.28515625" style="7" bestFit="1" customWidth="1"/>
    <col min="4" max="4" width="1" style="7" customWidth="1"/>
    <col min="5" max="5" width="17.28515625" style="7" bestFit="1" customWidth="1"/>
    <col min="6" max="6" width="1" style="7" customWidth="1"/>
    <col min="7" max="7" width="10.28515625" style="7" bestFit="1" customWidth="1"/>
    <col min="8" max="8" width="1" style="7" customWidth="1"/>
    <col min="9" max="9" width="23.42578125" style="7" bestFit="1" customWidth="1"/>
    <col min="10" max="10" width="1" style="7" customWidth="1"/>
    <col min="11" max="11" width="13.42578125" style="7" bestFit="1" customWidth="1"/>
    <col min="12" max="12" width="1" style="7" customWidth="1"/>
    <col min="13" max="13" width="15.42578125" style="7" bestFit="1" customWidth="1"/>
    <col min="14" max="14" width="1" style="7" customWidth="1"/>
    <col min="15" max="15" width="19.85546875" style="7" bestFit="1" customWidth="1"/>
    <col min="16" max="16" width="1" style="7" customWidth="1"/>
    <col min="17" max="17" width="13.42578125" style="7" bestFit="1" customWidth="1"/>
    <col min="18" max="18" width="1" style="7" customWidth="1"/>
    <col min="19" max="19" width="15.425781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>
      <c r="A3" s="29" t="s">
        <v>134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>
      <c r="A6" s="28" t="s">
        <v>135</v>
      </c>
      <c r="B6" s="28" t="s">
        <v>135</v>
      </c>
      <c r="C6" s="28" t="s">
        <v>135</v>
      </c>
      <c r="D6" s="28" t="s">
        <v>135</v>
      </c>
      <c r="E6" s="28" t="s">
        <v>135</v>
      </c>
      <c r="F6" s="28" t="s">
        <v>135</v>
      </c>
      <c r="G6" s="28" t="s">
        <v>135</v>
      </c>
      <c r="I6" s="28" t="s">
        <v>136</v>
      </c>
      <c r="J6" s="28" t="s">
        <v>136</v>
      </c>
      <c r="K6" s="28" t="s">
        <v>136</v>
      </c>
      <c r="L6" s="28" t="s">
        <v>136</v>
      </c>
      <c r="M6" s="28" t="s">
        <v>136</v>
      </c>
      <c r="O6" s="28" t="s">
        <v>137</v>
      </c>
      <c r="P6" s="28" t="s">
        <v>137</v>
      </c>
      <c r="Q6" s="28" t="s">
        <v>137</v>
      </c>
      <c r="R6" s="28" t="s">
        <v>137</v>
      </c>
      <c r="S6" s="28" t="s">
        <v>137</v>
      </c>
    </row>
    <row r="7" spans="1:19" ht="24.75">
      <c r="A7" s="28" t="s">
        <v>138</v>
      </c>
      <c r="C7" s="28" t="s">
        <v>139</v>
      </c>
      <c r="E7" s="28" t="s">
        <v>28</v>
      </c>
      <c r="G7" s="28" t="s">
        <v>29</v>
      </c>
      <c r="I7" s="28" t="s">
        <v>140</v>
      </c>
      <c r="K7" s="28" t="s">
        <v>141</v>
      </c>
      <c r="M7" s="28" t="s">
        <v>142</v>
      </c>
      <c r="O7" s="28" t="s">
        <v>140</v>
      </c>
      <c r="Q7" s="28" t="s">
        <v>141</v>
      </c>
      <c r="S7" s="28" t="s">
        <v>142</v>
      </c>
    </row>
    <row r="8" spans="1:19">
      <c r="A8" s="17" t="s">
        <v>107</v>
      </c>
      <c r="C8" s="7" t="s">
        <v>178</v>
      </c>
      <c r="E8" s="7" t="s">
        <v>109</v>
      </c>
      <c r="G8" s="8">
        <v>18</v>
      </c>
      <c r="I8" s="8">
        <v>7671390115</v>
      </c>
      <c r="K8" s="8">
        <v>0</v>
      </c>
      <c r="M8" s="8">
        <v>7671390115</v>
      </c>
      <c r="O8" s="8">
        <v>23211076230</v>
      </c>
      <c r="Q8" s="8">
        <v>0</v>
      </c>
      <c r="S8" s="8">
        <v>23211076230</v>
      </c>
    </row>
    <row r="9" spans="1:19">
      <c r="A9" s="17" t="s">
        <v>98</v>
      </c>
      <c r="C9" s="7" t="s">
        <v>178</v>
      </c>
      <c r="E9" s="7" t="s">
        <v>100</v>
      </c>
      <c r="G9" s="8">
        <v>16</v>
      </c>
      <c r="I9" s="8">
        <v>1364077756</v>
      </c>
      <c r="K9" s="8">
        <v>0</v>
      </c>
      <c r="M9" s="8">
        <v>1364077756</v>
      </c>
      <c r="O9" s="8">
        <v>3940981218</v>
      </c>
      <c r="Q9" s="8">
        <v>0</v>
      </c>
      <c r="S9" s="8">
        <v>3940981218</v>
      </c>
    </row>
    <row r="10" spans="1:19">
      <c r="A10" s="17" t="s">
        <v>101</v>
      </c>
      <c r="C10" s="7" t="s">
        <v>178</v>
      </c>
      <c r="E10" s="7" t="s">
        <v>103</v>
      </c>
      <c r="G10" s="8">
        <v>16</v>
      </c>
      <c r="I10" s="8">
        <v>1398080826</v>
      </c>
      <c r="K10" s="8">
        <v>0</v>
      </c>
      <c r="M10" s="8">
        <v>1398080826</v>
      </c>
      <c r="O10" s="8">
        <v>4041304270</v>
      </c>
      <c r="Q10" s="8">
        <v>0</v>
      </c>
      <c r="S10" s="8">
        <v>4041304270</v>
      </c>
    </row>
    <row r="11" spans="1:19">
      <c r="A11" s="17" t="s">
        <v>104</v>
      </c>
      <c r="C11" s="7" t="s">
        <v>178</v>
      </c>
      <c r="E11" s="7" t="s">
        <v>106</v>
      </c>
      <c r="G11" s="8">
        <v>17</v>
      </c>
      <c r="I11" s="8">
        <v>3016372158</v>
      </c>
      <c r="K11" s="8">
        <v>0</v>
      </c>
      <c r="M11" s="8">
        <v>3016372158</v>
      </c>
      <c r="O11" s="8">
        <v>8706989101</v>
      </c>
      <c r="Q11" s="8">
        <v>0</v>
      </c>
      <c r="S11" s="8">
        <v>8706989101</v>
      </c>
    </row>
    <row r="12" spans="1:19">
      <c r="A12" s="17" t="s">
        <v>95</v>
      </c>
      <c r="C12" s="7" t="s">
        <v>178</v>
      </c>
      <c r="E12" s="7" t="s">
        <v>97</v>
      </c>
      <c r="G12" s="8">
        <v>17</v>
      </c>
      <c r="I12" s="8">
        <v>3031113322</v>
      </c>
      <c r="K12" s="8">
        <v>0</v>
      </c>
      <c r="M12" s="8">
        <v>3031113322</v>
      </c>
      <c r="O12" s="8">
        <v>8874391100</v>
      </c>
      <c r="Q12" s="8">
        <v>0</v>
      </c>
      <c r="S12" s="8">
        <v>8874391100</v>
      </c>
    </row>
    <row r="13" spans="1:19">
      <c r="A13" s="17" t="s">
        <v>89</v>
      </c>
      <c r="C13" s="7" t="s">
        <v>178</v>
      </c>
      <c r="E13" s="7" t="s">
        <v>91</v>
      </c>
      <c r="G13" s="8">
        <v>15</v>
      </c>
      <c r="I13" s="8">
        <v>2172610033</v>
      </c>
      <c r="K13" s="8">
        <v>0</v>
      </c>
      <c r="M13" s="8">
        <v>2172610033</v>
      </c>
      <c r="O13" s="8">
        <v>6413397639</v>
      </c>
      <c r="Q13" s="8">
        <v>0</v>
      </c>
      <c r="S13" s="8">
        <v>6413397639</v>
      </c>
    </row>
    <row r="14" spans="1:19">
      <c r="A14" s="17" t="s">
        <v>86</v>
      </c>
      <c r="C14" s="7" t="s">
        <v>178</v>
      </c>
      <c r="E14" s="7" t="s">
        <v>88</v>
      </c>
      <c r="G14" s="8">
        <v>15</v>
      </c>
      <c r="I14" s="8">
        <v>2187110210</v>
      </c>
      <c r="K14" s="8">
        <v>0</v>
      </c>
      <c r="M14" s="8">
        <v>2187110210</v>
      </c>
      <c r="O14" s="8">
        <v>6369975059</v>
      </c>
      <c r="Q14" s="8">
        <v>0</v>
      </c>
      <c r="S14" s="8">
        <v>6369975059</v>
      </c>
    </row>
    <row r="15" spans="1:19">
      <c r="A15" s="17" t="s">
        <v>92</v>
      </c>
      <c r="C15" s="7" t="s">
        <v>178</v>
      </c>
      <c r="E15" s="7" t="s">
        <v>94</v>
      </c>
      <c r="G15" s="8">
        <v>16</v>
      </c>
      <c r="I15" s="8">
        <v>1347489625</v>
      </c>
      <c r="K15" s="8">
        <v>0</v>
      </c>
      <c r="M15" s="8">
        <v>1347489625</v>
      </c>
      <c r="O15" s="8">
        <v>3891751919</v>
      </c>
      <c r="Q15" s="8">
        <v>0</v>
      </c>
      <c r="S15" s="8">
        <v>3891751919</v>
      </c>
    </row>
    <row r="16" spans="1:19">
      <c r="A16" s="17" t="s">
        <v>83</v>
      </c>
      <c r="C16" s="7" t="s">
        <v>178</v>
      </c>
      <c r="E16" s="7" t="s">
        <v>85</v>
      </c>
      <c r="G16" s="8">
        <v>15</v>
      </c>
      <c r="I16" s="8">
        <v>255660440</v>
      </c>
      <c r="K16" s="8">
        <v>0</v>
      </c>
      <c r="M16" s="8">
        <v>255660440</v>
      </c>
      <c r="O16" s="8">
        <v>385088014</v>
      </c>
      <c r="Q16" s="8">
        <v>0</v>
      </c>
      <c r="S16" s="8">
        <v>385088014</v>
      </c>
    </row>
    <row r="17" spans="1:19">
      <c r="A17" s="17" t="s">
        <v>131</v>
      </c>
      <c r="C17" s="8">
        <v>17</v>
      </c>
      <c r="E17" s="7" t="s">
        <v>143</v>
      </c>
      <c r="G17" s="7">
        <v>10</v>
      </c>
      <c r="I17" s="8">
        <v>12209514</v>
      </c>
      <c r="K17" s="8">
        <v>0</v>
      </c>
      <c r="M17" s="8">
        <v>12209514</v>
      </c>
      <c r="O17" s="8">
        <v>44086839</v>
      </c>
      <c r="Q17" s="8">
        <v>0</v>
      </c>
      <c r="S17" s="8">
        <v>44086839</v>
      </c>
    </row>
    <row r="18" spans="1:19" ht="24.75" thickBot="1">
      <c r="A18" s="17"/>
      <c r="I18" s="9">
        <f>SUM(I8:I17)</f>
        <v>22456113999</v>
      </c>
      <c r="K18" s="9">
        <f>SUM(K8:K17)</f>
        <v>0</v>
      </c>
      <c r="M18" s="9">
        <f>SUM(M8:M17)</f>
        <v>22456113999</v>
      </c>
      <c r="O18" s="9">
        <f>SUM(O8:O17)</f>
        <v>65879041389</v>
      </c>
      <c r="Q18" s="9">
        <f>SUM(Q8:Q17)</f>
        <v>0</v>
      </c>
      <c r="S18" s="9">
        <f>SUM(S8:S17)</f>
        <v>65879041389</v>
      </c>
    </row>
    <row r="19" spans="1:19" ht="24.75" thickTop="1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G19" sqref="G19"/>
    </sheetView>
  </sheetViews>
  <sheetFormatPr defaultRowHeight="24"/>
  <cols>
    <col min="1" max="1" width="23.5703125" style="6" bestFit="1" customWidth="1"/>
    <col min="2" max="2" width="1" style="6" customWidth="1"/>
    <col min="3" max="3" width="13.7109375" style="6" bestFit="1" customWidth="1"/>
    <col min="4" max="4" width="1" style="6" customWidth="1"/>
    <col min="5" max="5" width="36" style="6" bestFit="1" customWidth="1"/>
    <col min="6" max="6" width="1" style="6" customWidth="1"/>
    <col min="7" max="7" width="24.5703125" style="6" bestFit="1" customWidth="1"/>
    <col min="8" max="8" width="1" style="6" customWidth="1"/>
    <col min="9" max="9" width="24.140625" style="6" bestFit="1" customWidth="1"/>
    <col min="10" max="10" width="1" style="6" customWidth="1"/>
    <col min="11" max="11" width="13.42578125" style="6" bestFit="1" customWidth="1"/>
    <col min="12" max="12" width="1" style="6" customWidth="1"/>
    <col min="13" max="13" width="26.140625" style="6" bestFit="1" customWidth="1"/>
    <col min="14" max="14" width="1" style="6" customWidth="1"/>
    <col min="15" max="15" width="24.140625" style="6" bestFit="1" customWidth="1"/>
    <col min="16" max="16" width="1" style="6" customWidth="1"/>
    <col min="17" max="17" width="13.42578125" style="6" bestFit="1" customWidth="1"/>
    <col min="18" max="18" width="1" style="6" customWidth="1"/>
    <col min="19" max="19" width="26.14062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>
      <c r="A3" s="29" t="s">
        <v>134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>
      <c r="A6" s="27" t="s">
        <v>3</v>
      </c>
      <c r="C6" s="28" t="s">
        <v>144</v>
      </c>
      <c r="D6" s="28" t="s">
        <v>144</v>
      </c>
      <c r="E6" s="28" t="s">
        <v>144</v>
      </c>
      <c r="F6" s="28" t="s">
        <v>144</v>
      </c>
      <c r="G6" s="28" t="s">
        <v>144</v>
      </c>
      <c r="I6" s="28" t="s">
        <v>136</v>
      </c>
      <c r="J6" s="28" t="s">
        <v>136</v>
      </c>
      <c r="K6" s="28" t="s">
        <v>136</v>
      </c>
      <c r="L6" s="28" t="s">
        <v>136</v>
      </c>
      <c r="M6" s="28" t="s">
        <v>136</v>
      </c>
      <c r="O6" s="28" t="s">
        <v>137</v>
      </c>
      <c r="P6" s="28" t="s">
        <v>137</v>
      </c>
      <c r="Q6" s="28" t="s">
        <v>137</v>
      </c>
      <c r="R6" s="28" t="s">
        <v>137</v>
      </c>
      <c r="S6" s="28" t="s">
        <v>137</v>
      </c>
    </row>
    <row r="7" spans="1:19" ht="24.75">
      <c r="A7" s="28" t="s">
        <v>3</v>
      </c>
      <c r="C7" s="28" t="s">
        <v>145</v>
      </c>
      <c r="E7" s="28" t="s">
        <v>146</v>
      </c>
      <c r="G7" s="28" t="s">
        <v>147</v>
      </c>
      <c r="I7" s="28" t="s">
        <v>148</v>
      </c>
      <c r="K7" s="28" t="s">
        <v>141</v>
      </c>
      <c r="M7" s="28" t="s">
        <v>149</v>
      </c>
      <c r="O7" s="28" t="s">
        <v>148</v>
      </c>
      <c r="Q7" s="28" t="s">
        <v>141</v>
      </c>
      <c r="S7" s="28" t="s">
        <v>149</v>
      </c>
    </row>
    <row r="8" spans="1:19">
      <c r="A8" s="7" t="s">
        <v>18</v>
      </c>
      <c r="C8" s="6" t="s">
        <v>150</v>
      </c>
      <c r="E8" s="8">
        <v>2000000</v>
      </c>
      <c r="F8" s="7"/>
      <c r="G8" s="8">
        <v>800</v>
      </c>
      <c r="H8" s="7"/>
      <c r="I8" s="8">
        <v>0</v>
      </c>
      <c r="J8" s="7"/>
      <c r="K8" s="8">
        <v>0</v>
      </c>
      <c r="L8" s="7"/>
      <c r="M8" s="8">
        <v>0</v>
      </c>
      <c r="N8" s="7"/>
      <c r="O8" s="8">
        <v>1600000000</v>
      </c>
      <c r="P8" s="7"/>
      <c r="Q8" s="8">
        <v>0</v>
      </c>
      <c r="R8" s="7"/>
      <c r="S8" s="8">
        <v>1600000000</v>
      </c>
    </row>
    <row r="9" spans="1:19">
      <c r="A9" s="7" t="s">
        <v>16</v>
      </c>
      <c r="C9" s="6" t="s">
        <v>151</v>
      </c>
      <c r="E9" s="8">
        <v>300000</v>
      </c>
      <c r="F9" s="7"/>
      <c r="G9" s="8">
        <v>11500</v>
      </c>
      <c r="H9" s="7"/>
      <c r="I9" s="8">
        <v>3450000000</v>
      </c>
      <c r="J9" s="7"/>
      <c r="K9" s="8">
        <v>18801090</v>
      </c>
      <c r="L9" s="7"/>
      <c r="M9" s="8">
        <v>3431198910</v>
      </c>
      <c r="N9" s="7"/>
      <c r="O9" s="8">
        <v>3450000000</v>
      </c>
      <c r="P9" s="7"/>
      <c r="Q9" s="8">
        <v>18801090</v>
      </c>
      <c r="R9" s="7"/>
      <c r="S9" s="8">
        <v>3431198910</v>
      </c>
    </row>
    <row r="10" spans="1:19" ht="24.75" thickBot="1">
      <c r="E10" s="7"/>
      <c r="F10" s="7"/>
      <c r="G10" s="7"/>
      <c r="H10" s="7"/>
      <c r="I10" s="9">
        <f>SUM(I8:I9)</f>
        <v>3450000000</v>
      </c>
      <c r="J10" s="7"/>
      <c r="K10" s="9">
        <f>SUM(K8:K9)</f>
        <v>18801090</v>
      </c>
      <c r="L10" s="7"/>
      <c r="M10" s="9">
        <f>SUM(M8:M9)</f>
        <v>3431198910</v>
      </c>
      <c r="N10" s="7"/>
      <c r="O10" s="9">
        <f>SUM(O8:O9)</f>
        <v>5050000000</v>
      </c>
      <c r="P10" s="7"/>
      <c r="Q10" s="9">
        <f>SUM(Q8:Q9)</f>
        <v>18801090</v>
      </c>
      <c r="R10" s="7"/>
      <c r="S10" s="9">
        <f>SUM(S8:S9)</f>
        <v>5031198910</v>
      </c>
    </row>
    <row r="11" spans="1:19" ht="24.75" thickTop="1"/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0"/>
  <sheetViews>
    <sheetView rightToLeft="1" workbookViewId="0">
      <selection activeCell="Q40" sqref="Q40"/>
    </sheetView>
  </sheetViews>
  <sheetFormatPr defaultRowHeight="24"/>
  <cols>
    <col min="1" max="1" width="33.140625" style="6" bestFit="1" customWidth="1"/>
    <col min="2" max="2" width="1" style="6" customWidth="1"/>
    <col min="3" max="3" width="11.42578125" style="6" bestFit="1" customWidth="1"/>
    <col min="4" max="4" width="1" style="6" customWidth="1"/>
    <col min="5" max="5" width="19.140625" style="6" bestFit="1" customWidth="1"/>
    <col min="6" max="6" width="1" style="6" customWidth="1"/>
    <col min="7" max="7" width="19.140625" style="6" bestFit="1" customWidth="1"/>
    <col min="8" max="8" width="1" style="6" customWidth="1"/>
    <col min="9" max="9" width="34.5703125" style="6" bestFit="1" customWidth="1"/>
    <col min="10" max="10" width="1" style="6" customWidth="1"/>
    <col min="11" max="11" width="11.42578125" style="6" bestFit="1" customWidth="1"/>
    <col min="12" max="12" width="1" style="6" customWidth="1"/>
    <col min="13" max="13" width="19.140625" style="6" bestFit="1" customWidth="1"/>
    <col min="14" max="14" width="1" style="6" customWidth="1"/>
    <col min="15" max="15" width="19.140625" style="6" bestFit="1" customWidth="1"/>
    <col min="16" max="16" width="1" style="6" customWidth="1"/>
    <col min="17" max="17" width="34.5703125" style="6" bestFit="1" customWidth="1"/>
    <col min="18" max="18" width="1" style="6" customWidth="1"/>
    <col min="19" max="19" width="9.140625" style="6" customWidth="1"/>
    <col min="20" max="16384" width="9.140625" style="6"/>
  </cols>
  <sheetData>
    <row r="2" spans="1:17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>
      <c r="A3" s="29" t="s">
        <v>134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>
      <c r="A6" s="27" t="s">
        <v>3</v>
      </c>
      <c r="C6" s="28" t="s">
        <v>136</v>
      </c>
      <c r="D6" s="28" t="s">
        <v>136</v>
      </c>
      <c r="E6" s="28" t="s">
        <v>136</v>
      </c>
      <c r="F6" s="28" t="s">
        <v>136</v>
      </c>
      <c r="G6" s="28" t="s">
        <v>136</v>
      </c>
      <c r="H6" s="28" t="s">
        <v>136</v>
      </c>
      <c r="I6" s="28" t="s">
        <v>136</v>
      </c>
      <c r="K6" s="28" t="s">
        <v>137</v>
      </c>
      <c r="L6" s="28" t="s">
        <v>137</v>
      </c>
      <c r="M6" s="28" t="s">
        <v>137</v>
      </c>
      <c r="N6" s="28" t="s">
        <v>137</v>
      </c>
      <c r="O6" s="28" t="s">
        <v>137</v>
      </c>
      <c r="P6" s="28" t="s">
        <v>137</v>
      </c>
      <c r="Q6" s="28" t="s">
        <v>137</v>
      </c>
    </row>
    <row r="7" spans="1:17" ht="24.75">
      <c r="A7" s="28" t="s">
        <v>3</v>
      </c>
      <c r="C7" s="28" t="s">
        <v>7</v>
      </c>
      <c r="E7" s="28" t="s">
        <v>152</v>
      </c>
      <c r="G7" s="28" t="s">
        <v>153</v>
      </c>
      <c r="I7" s="28" t="s">
        <v>154</v>
      </c>
      <c r="K7" s="28" t="s">
        <v>7</v>
      </c>
      <c r="M7" s="28" t="s">
        <v>152</v>
      </c>
      <c r="O7" s="28" t="s">
        <v>153</v>
      </c>
      <c r="Q7" s="28" t="s">
        <v>154</v>
      </c>
    </row>
    <row r="8" spans="1:17">
      <c r="A8" s="6" t="s">
        <v>15</v>
      </c>
      <c r="C8" s="20">
        <v>700000</v>
      </c>
      <c r="D8" s="20"/>
      <c r="E8" s="20">
        <v>24082849350</v>
      </c>
      <c r="F8" s="20"/>
      <c r="G8" s="20">
        <v>24122238829</v>
      </c>
      <c r="H8" s="20"/>
      <c r="I8" s="20">
        <f t="shared" ref="I8:I38" si="0">E8-G8</f>
        <v>-39389479</v>
      </c>
      <c r="J8" s="20"/>
      <c r="K8" s="20">
        <v>700000</v>
      </c>
      <c r="L8" s="20"/>
      <c r="M8" s="20">
        <v>24082849350</v>
      </c>
      <c r="N8" s="20"/>
      <c r="O8" s="20">
        <v>24337588842</v>
      </c>
      <c r="P8" s="20"/>
      <c r="Q8" s="20">
        <f>M8-O8</f>
        <v>-254739492</v>
      </c>
    </row>
    <row r="9" spans="1:17">
      <c r="A9" s="6" t="s">
        <v>16</v>
      </c>
      <c r="C9" s="20">
        <v>300000</v>
      </c>
      <c r="D9" s="20"/>
      <c r="E9" s="20">
        <v>24003921780</v>
      </c>
      <c r="F9" s="20"/>
      <c r="G9" s="20">
        <v>27404475092</v>
      </c>
      <c r="H9" s="20"/>
      <c r="I9" s="20">
        <f t="shared" si="0"/>
        <v>-3400553312</v>
      </c>
      <c r="J9" s="20"/>
      <c r="K9" s="20">
        <v>300000</v>
      </c>
      <c r="L9" s="20"/>
      <c r="M9" s="20">
        <v>24003921780</v>
      </c>
      <c r="N9" s="20"/>
      <c r="O9" s="20">
        <v>27452329344</v>
      </c>
      <c r="P9" s="20"/>
      <c r="Q9" s="20">
        <f t="shared" ref="Q9:Q38" si="1">M9-O9</f>
        <v>-3448407564</v>
      </c>
    </row>
    <row r="10" spans="1:17">
      <c r="A10" s="6" t="s">
        <v>17</v>
      </c>
      <c r="C10" s="20">
        <v>175410</v>
      </c>
      <c r="D10" s="20"/>
      <c r="E10" s="20">
        <v>1289438866</v>
      </c>
      <c r="F10" s="20"/>
      <c r="G10" s="20">
        <v>1293961774</v>
      </c>
      <c r="H10" s="20"/>
      <c r="I10" s="20">
        <f t="shared" si="0"/>
        <v>-4522908</v>
      </c>
      <c r="J10" s="20"/>
      <c r="K10" s="20">
        <v>175410</v>
      </c>
      <c r="L10" s="20"/>
      <c r="M10" s="20">
        <v>1289438866</v>
      </c>
      <c r="N10" s="20"/>
      <c r="O10" s="20">
        <v>1298593534</v>
      </c>
      <c r="P10" s="20"/>
      <c r="Q10" s="20">
        <f t="shared" si="1"/>
        <v>-9154668</v>
      </c>
    </row>
    <row r="11" spans="1:17">
      <c r="A11" s="6" t="s">
        <v>21</v>
      </c>
      <c r="C11" s="20">
        <v>6710</v>
      </c>
      <c r="D11" s="20"/>
      <c r="E11" s="20">
        <v>52580205</v>
      </c>
      <c r="F11" s="20"/>
      <c r="G11" s="20">
        <v>52692310</v>
      </c>
      <c r="H11" s="20"/>
      <c r="I11" s="20">
        <f t="shared" si="0"/>
        <v>-112105</v>
      </c>
      <c r="J11" s="20"/>
      <c r="K11" s="20">
        <v>6710</v>
      </c>
      <c r="L11" s="20"/>
      <c r="M11" s="20">
        <v>52580205</v>
      </c>
      <c r="N11" s="20"/>
      <c r="O11" s="20">
        <v>52692310</v>
      </c>
      <c r="P11" s="20"/>
      <c r="Q11" s="20">
        <f t="shared" si="1"/>
        <v>-112105</v>
      </c>
    </row>
    <row r="12" spans="1:17">
      <c r="A12" s="6" t="s">
        <v>18</v>
      </c>
      <c r="C12" s="20">
        <v>2000000</v>
      </c>
      <c r="D12" s="20"/>
      <c r="E12" s="20">
        <v>18906831000</v>
      </c>
      <c r="F12" s="20"/>
      <c r="G12" s="20">
        <v>18931046731</v>
      </c>
      <c r="H12" s="20"/>
      <c r="I12" s="20">
        <f t="shared" si="0"/>
        <v>-24215731</v>
      </c>
      <c r="J12" s="20"/>
      <c r="K12" s="20">
        <v>2000000</v>
      </c>
      <c r="L12" s="20"/>
      <c r="M12" s="20">
        <v>18906831000</v>
      </c>
      <c r="N12" s="20"/>
      <c r="O12" s="20">
        <v>20788721417</v>
      </c>
      <c r="P12" s="20"/>
      <c r="Q12" s="20">
        <f t="shared" si="1"/>
        <v>-1881890417</v>
      </c>
    </row>
    <row r="13" spans="1:17">
      <c r="A13" s="6" t="s">
        <v>20</v>
      </c>
      <c r="C13" s="20">
        <v>1800000</v>
      </c>
      <c r="D13" s="20"/>
      <c r="E13" s="20">
        <v>22258767600</v>
      </c>
      <c r="F13" s="20"/>
      <c r="G13" s="20">
        <v>22281558647</v>
      </c>
      <c r="H13" s="20"/>
      <c r="I13" s="20">
        <f t="shared" si="0"/>
        <v>-22791047</v>
      </c>
      <c r="J13" s="20"/>
      <c r="K13" s="20">
        <v>1800000</v>
      </c>
      <c r="L13" s="20"/>
      <c r="M13" s="20">
        <v>22258767600</v>
      </c>
      <c r="N13" s="20"/>
      <c r="O13" s="20">
        <v>22471546416</v>
      </c>
      <c r="P13" s="20"/>
      <c r="Q13" s="20">
        <f t="shared" si="1"/>
        <v>-212778816</v>
      </c>
    </row>
    <row r="14" spans="1:17">
      <c r="A14" s="6" t="s">
        <v>19</v>
      </c>
      <c r="C14" s="20">
        <v>800000</v>
      </c>
      <c r="D14" s="20"/>
      <c r="E14" s="20">
        <v>11769552000</v>
      </c>
      <c r="F14" s="20"/>
      <c r="G14" s="20">
        <v>11770977321</v>
      </c>
      <c r="H14" s="20"/>
      <c r="I14" s="20">
        <f t="shared" si="0"/>
        <v>-1425321</v>
      </c>
      <c r="J14" s="20"/>
      <c r="K14" s="20">
        <v>800000</v>
      </c>
      <c r="L14" s="20"/>
      <c r="M14" s="20">
        <v>11769552000</v>
      </c>
      <c r="N14" s="20"/>
      <c r="O14" s="20">
        <v>11794343951</v>
      </c>
      <c r="P14" s="20"/>
      <c r="Q14" s="20">
        <f t="shared" si="1"/>
        <v>-24791951</v>
      </c>
    </row>
    <row r="15" spans="1:17">
      <c r="A15" s="6" t="s">
        <v>50</v>
      </c>
      <c r="C15" s="20">
        <v>21064</v>
      </c>
      <c r="D15" s="20"/>
      <c r="E15" s="20">
        <v>19734991248</v>
      </c>
      <c r="F15" s="20"/>
      <c r="G15" s="20">
        <v>19688153403</v>
      </c>
      <c r="H15" s="20"/>
      <c r="I15" s="20">
        <f t="shared" si="0"/>
        <v>46837845</v>
      </c>
      <c r="J15" s="20"/>
      <c r="K15" s="20">
        <v>21064</v>
      </c>
      <c r="L15" s="20"/>
      <c r="M15" s="20">
        <v>19734991248</v>
      </c>
      <c r="N15" s="20"/>
      <c r="O15" s="20">
        <v>19166682233</v>
      </c>
      <c r="P15" s="20"/>
      <c r="Q15" s="20">
        <f t="shared" si="1"/>
        <v>568309015</v>
      </c>
    </row>
    <row r="16" spans="1:17">
      <c r="A16" s="6" t="s">
        <v>56</v>
      </c>
      <c r="C16" s="20">
        <v>25000</v>
      </c>
      <c r="D16" s="20"/>
      <c r="E16" s="20">
        <v>24645557182</v>
      </c>
      <c r="F16" s="20"/>
      <c r="G16" s="20">
        <v>24253453264</v>
      </c>
      <c r="H16" s="20"/>
      <c r="I16" s="20">
        <f t="shared" si="0"/>
        <v>392103918</v>
      </c>
      <c r="J16" s="20"/>
      <c r="K16" s="20">
        <v>25000</v>
      </c>
      <c r="L16" s="20"/>
      <c r="M16" s="20">
        <v>24645557182</v>
      </c>
      <c r="N16" s="20"/>
      <c r="O16" s="20">
        <v>22756249682</v>
      </c>
      <c r="P16" s="20"/>
      <c r="Q16" s="20">
        <f t="shared" si="1"/>
        <v>1889307500</v>
      </c>
    </row>
    <row r="17" spans="1:17">
      <c r="A17" s="6" t="s">
        <v>59</v>
      </c>
      <c r="C17" s="20">
        <v>271520</v>
      </c>
      <c r="D17" s="20"/>
      <c r="E17" s="20">
        <v>248881702813</v>
      </c>
      <c r="F17" s="20"/>
      <c r="G17" s="20">
        <v>245100929163</v>
      </c>
      <c r="H17" s="20"/>
      <c r="I17" s="20">
        <f t="shared" si="0"/>
        <v>3780773650</v>
      </c>
      <c r="J17" s="20"/>
      <c r="K17" s="20">
        <v>271520</v>
      </c>
      <c r="L17" s="20"/>
      <c r="M17" s="20">
        <v>248881702813</v>
      </c>
      <c r="N17" s="20"/>
      <c r="O17" s="20">
        <v>239022155300</v>
      </c>
      <c r="P17" s="20"/>
      <c r="Q17" s="20">
        <f t="shared" si="1"/>
        <v>9859547513</v>
      </c>
    </row>
    <row r="18" spans="1:17">
      <c r="A18" s="6" t="s">
        <v>62</v>
      </c>
      <c r="C18" s="20">
        <v>14287</v>
      </c>
      <c r="D18" s="20"/>
      <c r="E18" s="20">
        <v>12926962953</v>
      </c>
      <c r="F18" s="20"/>
      <c r="G18" s="20">
        <v>12734480521</v>
      </c>
      <c r="H18" s="20"/>
      <c r="I18" s="20">
        <f t="shared" si="0"/>
        <v>192482432</v>
      </c>
      <c r="J18" s="20"/>
      <c r="K18" s="20">
        <v>14287</v>
      </c>
      <c r="L18" s="20"/>
      <c r="M18" s="20">
        <v>12926962953</v>
      </c>
      <c r="N18" s="20"/>
      <c r="O18" s="20">
        <v>12429054147</v>
      </c>
      <c r="P18" s="20"/>
      <c r="Q18" s="20">
        <f t="shared" si="1"/>
        <v>497908806</v>
      </c>
    </row>
    <row r="19" spans="1:17">
      <c r="A19" s="6" t="s">
        <v>35</v>
      </c>
      <c r="C19" s="20">
        <v>119828</v>
      </c>
      <c r="D19" s="20"/>
      <c r="E19" s="20">
        <v>105433960266</v>
      </c>
      <c r="F19" s="20"/>
      <c r="G19" s="20">
        <v>104070324555</v>
      </c>
      <c r="H19" s="20"/>
      <c r="I19" s="20">
        <f t="shared" si="0"/>
        <v>1363635711</v>
      </c>
      <c r="J19" s="20"/>
      <c r="K19" s="20">
        <v>119828</v>
      </c>
      <c r="L19" s="20"/>
      <c r="M19" s="20">
        <v>105433960266</v>
      </c>
      <c r="N19" s="20"/>
      <c r="O19" s="20">
        <v>102968154649</v>
      </c>
      <c r="P19" s="20"/>
      <c r="Q19" s="20">
        <f t="shared" si="1"/>
        <v>2465805617</v>
      </c>
    </row>
    <row r="20" spans="1:17">
      <c r="A20" s="6" t="s">
        <v>74</v>
      </c>
      <c r="C20" s="20">
        <v>41418</v>
      </c>
      <c r="D20" s="20"/>
      <c r="E20" s="20">
        <v>38182089543</v>
      </c>
      <c r="F20" s="20"/>
      <c r="G20" s="20">
        <v>37645740838</v>
      </c>
      <c r="H20" s="20"/>
      <c r="I20" s="20">
        <f t="shared" si="0"/>
        <v>536348705</v>
      </c>
      <c r="J20" s="20"/>
      <c r="K20" s="20">
        <v>41418</v>
      </c>
      <c r="L20" s="20"/>
      <c r="M20" s="20">
        <v>38182089543</v>
      </c>
      <c r="N20" s="20"/>
      <c r="O20" s="20">
        <v>36666548321</v>
      </c>
      <c r="P20" s="20"/>
      <c r="Q20" s="20">
        <f t="shared" si="1"/>
        <v>1515541222</v>
      </c>
    </row>
    <row r="21" spans="1:17">
      <c r="A21" s="6" t="s">
        <v>68</v>
      </c>
      <c r="C21" s="20">
        <v>11955</v>
      </c>
      <c r="D21" s="20"/>
      <c r="E21" s="20">
        <v>11594212303</v>
      </c>
      <c r="F21" s="20"/>
      <c r="G21" s="20">
        <v>11414955664</v>
      </c>
      <c r="H21" s="20"/>
      <c r="I21" s="20">
        <f t="shared" si="0"/>
        <v>179256639</v>
      </c>
      <c r="J21" s="20"/>
      <c r="K21" s="20">
        <v>11955</v>
      </c>
      <c r="L21" s="20"/>
      <c r="M21" s="20">
        <v>11594212303</v>
      </c>
      <c r="N21" s="20"/>
      <c r="O21" s="20">
        <v>11104182002</v>
      </c>
      <c r="P21" s="20"/>
      <c r="Q21" s="20">
        <f t="shared" si="1"/>
        <v>490030301</v>
      </c>
    </row>
    <row r="22" spans="1:17">
      <c r="A22" s="6" t="s">
        <v>80</v>
      </c>
      <c r="C22" s="20">
        <v>90670</v>
      </c>
      <c r="D22" s="20"/>
      <c r="E22" s="20">
        <v>80858901517</v>
      </c>
      <c r="F22" s="20"/>
      <c r="G22" s="20">
        <v>79569700154</v>
      </c>
      <c r="H22" s="20"/>
      <c r="I22" s="20">
        <f t="shared" si="0"/>
        <v>1289201363</v>
      </c>
      <c r="J22" s="20"/>
      <c r="K22" s="20">
        <v>90670</v>
      </c>
      <c r="L22" s="20"/>
      <c r="M22" s="20">
        <v>80858901517</v>
      </c>
      <c r="N22" s="20"/>
      <c r="O22" s="20">
        <v>78569988315</v>
      </c>
      <c r="P22" s="20"/>
      <c r="Q22" s="20">
        <f t="shared" si="1"/>
        <v>2288913202</v>
      </c>
    </row>
    <row r="23" spans="1:17">
      <c r="A23" s="6" t="s">
        <v>44</v>
      </c>
      <c r="C23" s="20">
        <v>321979</v>
      </c>
      <c r="D23" s="20"/>
      <c r="E23" s="20">
        <v>259659579674</v>
      </c>
      <c r="F23" s="20"/>
      <c r="G23" s="20">
        <v>255790093565</v>
      </c>
      <c r="H23" s="20"/>
      <c r="I23" s="20">
        <f t="shared" si="0"/>
        <v>3869486109</v>
      </c>
      <c r="J23" s="20"/>
      <c r="K23" s="20">
        <v>321979</v>
      </c>
      <c r="L23" s="20"/>
      <c r="M23" s="20">
        <v>259659579674</v>
      </c>
      <c r="N23" s="20"/>
      <c r="O23" s="20">
        <v>238406378933</v>
      </c>
      <c r="P23" s="20"/>
      <c r="Q23" s="20">
        <f t="shared" si="1"/>
        <v>21253200741</v>
      </c>
    </row>
    <row r="24" spans="1:17">
      <c r="A24" s="6" t="s">
        <v>71</v>
      </c>
      <c r="C24" s="20">
        <v>26644</v>
      </c>
      <c r="D24" s="20"/>
      <c r="E24" s="20">
        <v>25462225570</v>
      </c>
      <c r="F24" s="20"/>
      <c r="G24" s="20">
        <v>25032882055</v>
      </c>
      <c r="H24" s="20"/>
      <c r="I24" s="20">
        <f t="shared" si="0"/>
        <v>429343515</v>
      </c>
      <c r="J24" s="20"/>
      <c r="K24" s="20">
        <v>26644</v>
      </c>
      <c r="L24" s="20"/>
      <c r="M24" s="20">
        <v>25462225570</v>
      </c>
      <c r="N24" s="20"/>
      <c r="O24" s="20">
        <v>24327556730</v>
      </c>
      <c r="P24" s="20"/>
      <c r="Q24" s="20">
        <f t="shared" si="1"/>
        <v>1134668840</v>
      </c>
    </row>
    <row r="25" spans="1:17">
      <c r="A25" s="6" t="s">
        <v>107</v>
      </c>
      <c r="C25" s="20">
        <v>500000</v>
      </c>
      <c r="D25" s="20"/>
      <c r="E25" s="20">
        <v>493660507812</v>
      </c>
      <c r="F25" s="20"/>
      <c r="G25" s="20">
        <v>489311296250</v>
      </c>
      <c r="H25" s="20"/>
      <c r="I25" s="20">
        <f t="shared" si="0"/>
        <v>4349211562</v>
      </c>
      <c r="J25" s="20"/>
      <c r="K25" s="20">
        <v>500000</v>
      </c>
      <c r="L25" s="20"/>
      <c r="M25" s="20">
        <v>493660507812</v>
      </c>
      <c r="N25" s="20"/>
      <c r="O25" s="20">
        <v>482562519687</v>
      </c>
      <c r="P25" s="20"/>
      <c r="Q25" s="20">
        <f t="shared" si="1"/>
        <v>11097988125</v>
      </c>
    </row>
    <row r="26" spans="1:17">
      <c r="A26" s="6" t="s">
        <v>65</v>
      </c>
      <c r="C26" s="20">
        <v>62245</v>
      </c>
      <c r="D26" s="20"/>
      <c r="E26" s="20">
        <v>60366831018</v>
      </c>
      <c r="F26" s="20"/>
      <c r="G26" s="20">
        <v>59325163044</v>
      </c>
      <c r="H26" s="20"/>
      <c r="I26" s="20">
        <f t="shared" si="0"/>
        <v>1041667974</v>
      </c>
      <c r="J26" s="20"/>
      <c r="K26" s="20">
        <v>62245</v>
      </c>
      <c r="L26" s="20"/>
      <c r="M26" s="20">
        <v>60366831018</v>
      </c>
      <c r="N26" s="20"/>
      <c r="O26" s="20">
        <v>57985893431</v>
      </c>
      <c r="P26" s="20"/>
      <c r="Q26" s="20">
        <f t="shared" si="1"/>
        <v>2380937587</v>
      </c>
    </row>
    <row r="27" spans="1:17">
      <c r="A27" s="6" t="s">
        <v>41</v>
      </c>
      <c r="C27" s="20">
        <v>65208</v>
      </c>
      <c r="D27" s="20"/>
      <c r="E27" s="20">
        <v>54026836508</v>
      </c>
      <c r="F27" s="20"/>
      <c r="G27" s="20">
        <v>53157132127</v>
      </c>
      <c r="H27" s="20"/>
      <c r="I27" s="20">
        <f t="shared" si="0"/>
        <v>869704381</v>
      </c>
      <c r="J27" s="20"/>
      <c r="K27" s="20">
        <v>65208</v>
      </c>
      <c r="L27" s="20"/>
      <c r="M27" s="20">
        <v>54026836508</v>
      </c>
      <c r="N27" s="20"/>
      <c r="O27" s="20">
        <v>51408397397</v>
      </c>
      <c r="P27" s="20"/>
      <c r="Q27" s="20">
        <f t="shared" si="1"/>
        <v>2618439111</v>
      </c>
    </row>
    <row r="28" spans="1:17">
      <c r="A28" s="6" t="s">
        <v>77</v>
      </c>
      <c r="C28" s="20">
        <v>107588</v>
      </c>
      <c r="D28" s="20"/>
      <c r="E28" s="20">
        <v>97860442579</v>
      </c>
      <c r="F28" s="20"/>
      <c r="G28" s="20">
        <v>96278351665</v>
      </c>
      <c r="H28" s="20"/>
      <c r="I28" s="20">
        <f t="shared" si="0"/>
        <v>1582090914</v>
      </c>
      <c r="J28" s="20"/>
      <c r="K28" s="20">
        <v>107588</v>
      </c>
      <c r="L28" s="20"/>
      <c r="M28" s="20">
        <v>97860442579</v>
      </c>
      <c r="N28" s="20"/>
      <c r="O28" s="20">
        <v>94147623813</v>
      </c>
      <c r="P28" s="20"/>
      <c r="Q28" s="20">
        <f t="shared" si="1"/>
        <v>3712818766</v>
      </c>
    </row>
    <row r="29" spans="1:17">
      <c r="A29" s="6" t="s">
        <v>38</v>
      </c>
      <c r="C29" s="20">
        <v>169867</v>
      </c>
      <c r="D29" s="20"/>
      <c r="E29" s="20">
        <v>149010385830</v>
      </c>
      <c r="F29" s="20"/>
      <c r="G29" s="20">
        <v>145315851518</v>
      </c>
      <c r="H29" s="20"/>
      <c r="I29" s="20">
        <f t="shared" si="0"/>
        <v>3694534312</v>
      </c>
      <c r="J29" s="20"/>
      <c r="K29" s="20">
        <v>169867</v>
      </c>
      <c r="L29" s="20"/>
      <c r="M29" s="20">
        <v>149010385830</v>
      </c>
      <c r="N29" s="20"/>
      <c r="O29" s="20">
        <v>143679928669</v>
      </c>
      <c r="P29" s="20"/>
      <c r="Q29" s="20">
        <f t="shared" si="1"/>
        <v>5330457161</v>
      </c>
    </row>
    <row r="30" spans="1:17">
      <c r="A30" s="6" t="s">
        <v>31</v>
      </c>
      <c r="C30" s="20">
        <v>94943</v>
      </c>
      <c r="D30" s="20"/>
      <c r="E30" s="20">
        <v>83727870577</v>
      </c>
      <c r="F30" s="20"/>
      <c r="G30" s="20">
        <v>82777378626</v>
      </c>
      <c r="H30" s="20"/>
      <c r="I30" s="20">
        <f t="shared" si="0"/>
        <v>950491951</v>
      </c>
      <c r="J30" s="20"/>
      <c r="K30" s="20">
        <v>94943</v>
      </c>
      <c r="L30" s="20"/>
      <c r="M30" s="20">
        <v>83727870577</v>
      </c>
      <c r="N30" s="20"/>
      <c r="O30" s="20">
        <v>80781848635</v>
      </c>
      <c r="P30" s="20"/>
      <c r="Q30" s="20">
        <f t="shared" si="1"/>
        <v>2946021942</v>
      </c>
    </row>
    <row r="31" spans="1:17">
      <c r="A31" s="6" t="s">
        <v>47</v>
      </c>
      <c r="C31" s="20">
        <v>17592</v>
      </c>
      <c r="D31" s="20"/>
      <c r="E31" s="20">
        <v>13752463028</v>
      </c>
      <c r="F31" s="20"/>
      <c r="G31" s="20">
        <v>13678132701</v>
      </c>
      <c r="H31" s="20"/>
      <c r="I31" s="20">
        <f t="shared" si="0"/>
        <v>74330327</v>
      </c>
      <c r="J31" s="20"/>
      <c r="K31" s="20">
        <v>17592</v>
      </c>
      <c r="L31" s="20"/>
      <c r="M31" s="20">
        <v>13752463029</v>
      </c>
      <c r="N31" s="20"/>
      <c r="O31" s="20">
        <v>13169270796</v>
      </c>
      <c r="P31" s="20"/>
      <c r="Q31" s="20">
        <f t="shared" si="1"/>
        <v>583192233</v>
      </c>
    </row>
    <row r="32" spans="1:17">
      <c r="A32" s="6" t="s">
        <v>53</v>
      </c>
      <c r="C32" s="20">
        <v>39390</v>
      </c>
      <c r="D32" s="20"/>
      <c r="E32" s="20">
        <v>30207678005</v>
      </c>
      <c r="F32" s="20"/>
      <c r="G32" s="20">
        <v>30680863075</v>
      </c>
      <c r="H32" s="20"/>
      <c r="I32" s="20">
        <f t="shared" si="0"/>
        <v>-473185070</v>
      </c>
      <c r="J32" s="20"/>
      <c r="K32" s="20">
        <v>39390</v>
      </c>
      <c r="L32" s="20"/>
      <c r="M32" s="20">
        <v>30207678005</v>
      </c>
      <c r="N32" s="20"/>
      <c r="O32" s="20">
        <v>28965897029</v>
      </c>
      <c r="P32" s="20"/>
      <c r="Q32" s="20">
        <f t="shared" si="1"/>
        <v>1241780976</v>
      </c>
    </row>
    <row r="33" spans="1:17">
      <c r="A33" s="6" t="s">
        <v>83</v>
      </c>
      <c r="C33" s="20">
        <v>20000</v>
      </c>
      <c r="D33" s="20"/>
      <c r="E33" s="20">
        <v>19996355003</v>
      </c>
      <c r="F33" s="20"/>
      <c r="G33" s="20">
        <v>19846402187</v>
      </c>
      <c r="H33" s="20"/>
      <c r="I33" s="20">
        <f t="shared" si="0"/>
        <v>149952816</v>
      </c>
      <c r="J33" s="20"/>
      <c r="K33" s="20">
        <v>20000</v>
      </c>
      <c r="L33" s="20"/>
      <c r="M33" s="20">
        <v>19996355003</v>
      </c>
      <c r="N33" s="20"/>
      <c r="O33" s="20">
        <v>19633557937</v>
      </c>
      <c r="P33" s="20"/>
      <c r="Q33" s="20">
        <f t="shared" si="1"/>
        <v>362797066</v>
      </c>
    </row>
    <row r="34" spans="1:17">
      <c r="A34" s="6" t="s">
        <v>86</v>
      </c>
      <c r="C34" s="20">
        <v>175000</v>
      </c>
      <c r="D34" s="20"/>
      <c r="E34" s="20">
        <v>172342007348</v>
      </c>
      <c r="F34" s="20"/>
      <c r="G34" s="20">
        <v>167969550000</v>
      </c>
      <c r="H34" s="20"/>
      <c r="I34" s="20">
        <f t="shared" si="0"/>
        <v>4372457348</v>
      </c>
      <c r="J34" s="20"/>
      <c r="K34" s="20">
        <v>175000</v>
      </c>
      <c r="L34" s="20"/>
      <c r="M34" s="20">
        <v>172342007348</v>
      </c>
      <c r="N34" s="20"/>
      <c r="O34" s="20">
        <v>171468915625</v>
      </c>
      <c r="P34" s="20"/>
      <c r="Q34" s="20">
        <f t="shared" si="1"/>
        <v>873091723</v>
      </c>
    </row>
    <row r="35" spans="1:17">
      <c r="A35" s="6" t="s">
        <v>89</v>
      </c>
      <c r="C35" s="20">
        <v>175000</v>
      </c>
      <c r="D35" s="20"/>
      <c r="E35" s="20">
        <v>167969550000</v>
      </c>
      <c r="F35" s="20"/>
      <c r="G35" s="20">
        <v>171468915625</v>
      </c>
      <c r="H35" s="20"/>
      <c r="I35" s="20">
        <f t="shared" si="0"/>
        <v>-3499365625</v>
      </c>
      <c r="J35" s="20"/>
      <c r="K35" s="20">
        <v>175000</v>
      </c>
      <c r="L35" s="20"/>
      <c r="M35" s="20">
        <v>167969550000</v>
      </c>
      <c r="N35" s="20"/>
      <c r="O35" s="20">
        <v>174967931313</v>
      </c>
      <c r="P35" s="20"/>
      <c r="Q35" s="20">
        <f t="shared" si="1"/>
        <v>-6998381313</v>
      </c>
    </row>
    <row r="36" spans="1:17">
      <c r="A36" s="6" t="s">
        <v>95</v>
      </c>
      <c r="C36" s="20">
        <v>200000</v>
      </c>
      <c r="D36" s="20"/>
      <c r="E36" s="20">
        <v>186623368382</v>
      </c>
      <c r="F36" s="20"/>
      <c r="G36" s="20">
        <v>186327222068</v>
      </c>
      <c r="H36" s="20"/>
      <c r="I36" s="20">
        <f t="shared" si="0"/>
        <v>296146314</v>
      </c>
      <c r="J36" s="20"/>
      <c r="K36" s="20">
        <v>200000</v>
      </c>
      <c r="L36" s="20"/>
      <c r="M36" s="20">
        <v>186623368382</v>
      </c>
      <c r="N36" s="20"/>
      <c r="O36" s="20">
        <v>185715532957</v>
      </c>
      <c r="P36" s="20"/>
      <c r="Q36" s="20">
        <f t="shared" si="1"/>
        <v>907835425</v>
      </c>
    </row>
    <row r="37" spans="1:17">
      <c r="A37" s="6" t="s">
        <v>104</v>
      </c>
      <c r="C37" s="20">
        <v>200000</v>
      </c>
      <c r="D37" s="20"/>
      <c r="E37" s="20">
        <v>186075067780</v>
      </c>
      <c r="F37" s="20"/>
      <c r="G37" s="20">
        <v>185779721321</v>
      </c>
      <c r="H37" s="20"/>
      <c r="I37" s="20">
        <f t="shared" si="0"/>
        <v>295346459</v>
      </c>
      <c r="J37" s="20"/>
      <c r="K37" s="20">
        <v>200000</v>
      </c>
      <c r="L37" s="20"/>
      <c r="M37" s="20">
        <v>186075067780</v>
      </c>
      <c r="N37" s="20"/>
      <c r="O37" s="20">
        <v>185291809771</v>
      </c>
      <c r="P37" s="20"/>
      <c r="Q37" s="20">
        <f t="shared" si="1"/>
        <v>783258009</v>
      </c>
    </row>
    <row r="38" spans="1:17">
      <c r="A38" s="6" t="s">
        <v>98</v>
      </c>
      <c r="C38" s="20">
        <v>0</v>
      </c>
      <c r="D38" s="20"/>
      <c r="E38" s="20">
        <v>0</v>
      </c>
      <c r="F38" s="20"/>
      <c r="G38" s="20">
        <v>0</v>
      </c>
      <c r="H38" s="20"/>
      <c r="I38" s="20">
        <f t="shared" si="0"/>
        <v>0</v>
      </c>
      <c r="J38" s="20"/>
      <c r="K38" s="20">
        <v>100000</v>
      </c>
      <c r="L38" s="20"/>
      <c r="M38" s="20">
        <v>94357894531</v>
      </c>
      <c r="N38" s="20"/>
      <c r="O38" s="20">
        <v>94281908306</v>
      </c>
      <c r="P38" s="20"/>
      <c r="Q38" s="20">
        <f t="shared" si="1"/>
        <v>75986225</v>
      </c>
    </row>
    <row r="39" spans="1:17" ht="24.75" thickBot="1">
      <c r="C39" s="20"/>
      <c r="D39" s="20"/>
      <c r="E39" s="21">
        <f>SUM(E8:E38)</f>
        <v>2645363487740</v>
      </c>
      <c r="F39" s="20"/>
      <c r="G39" s="21">
        <f>SUM(G8:G38)</f>
        <v>2623073644093</v>
      </c>
      <c r="H39" s="20"/>
      <c r="I39" s="21">
        <f>SUM(I8:I38)</f>
        <v>22289843647</v>
      </c>
      <c r="J39" s="20"/>
      <c r="K39" s="20"/>
      <c r="L39" s="20"/>
      <c r="M39" s="21">
        <f>SUM(M8:M38)</f>
        <v>2739721382272</v>
      </c>
      <c r="N39" s="20"/>
      <c r="O39" s="21">
        <f>SUM(O8:O38)</f>
        <v>2677673801492</v>
      </c>
      <c r="P39" s="20"/>
      <c r="Q39" s="21">
        <f>SUM(Q8:Q38)</f>
        <v>62047580780</v>
      </c>
    </row>
    <row r="40" spans="1:17" ht="24.75" thickTop="1">
      <c r="I40" s="19"/>
      <c r="Q40" s="19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"/>
  <sheetViews>
    <sheetView rightToLeft="1" workbookViewId="0">
      <selection activeCell="Q17" sqref="Q17"/>
    </sheetView>
  </sheetViews>
  <sheetFormatPr defaultRowHeight="24"/>
  <cols>
    <col min="1" max="1" width="30.140625" style="6" bestFit="1" customWidth="1"/>
    <col min="2" max="2" width="1" style="6" customWidth="1"/>
    <col min="3" max="3" width="8" style="6" bestFit="1" customWidth="1"/>
    <col min="4" max="4" width="1" style="6" customWidth="1"/>
    <col min="5" max="5" width="15.140625" style="6" bestFit="1" customWidth="1"/>
    <col min="6" max="6" width="1" style="6" customWidth="1"/>
    <col min="7" max="7" width="16.5703125" style="6" bestFit="1" customWidth="1"/>
    <col min="8" max="8" width="1" style="6" customWidth="1"/>
    <col min="9" max="9" width="32.7109375" style="6" bestFit="1" customWidth="1"/>
    <col min="10" max="10" width="1" style="6" customWidth="1"/>
    <col min="11" max="11" width="9.7109375" style="6" bestFit="1" customWidth="1"/>
    <col min="12" max="12" width="1" style="6" customWidth="1"/>
    <col min="13" max="13" width="19.85546875" style="6" customWidth="1"/>
    <col min="14" max="14" width="1" style="6" customWidth="1"/>
    <col min="15" max="15" width="20.28515625" style="6" customWidth="1"/>
    <col min="16" max="16" width="1" style="6" customWidth="1"/>
    <col min="17" max="17" width="32.7109375" style="6" bestFit="1" customWidth="1"/>
    <col min="18" max="18" width="1" style="6" customWidth="1"/>
    <col min="19" max="19" width="9.140625" style="6" customWidth="1"/>
    <col min="20" max="16384" width="9.140625" style="6"/>
  </cols>
  <sheetData>
    <row r="2" spans="1:17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>
      <c r="A3" s="29" t="s">
        <v>134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>
      <c r="A6" s="27" t="s">
        <v>3</v>
      </c>
      <c r="C6" s="28" t="s">
        <v>136</v>
      </c>
      <c r="D6" s="28" t="s">
        <v>136</v>
      </c>
      <c r="E6" s="28" t="s">
        <v>136</v>
      </c>
      <c r="F6" s="28" t="s">
        <v>136</v>
      </c>
      <c r="G6" s="28" t="s">
        <v>136</v>
      </c>
      <c r="H6" s="28" t="s">
        <v>136</v>
      </c>
      <c r="I6" s="28" t="s">
        <v>136</v>
      </c>
      <c r="K6" s="28" t="s">
        <v>137</v>
      </c>
      <c r="L6" s="28" t="s">
        <v>137</v>
      </c>
      <c r="M6" s="28" t="s">
        <v>137</v>
      </c>
      <c r="N6" s="28" t="s">
        <v>137</v>
      </c>
      <c r="O6" s="28" t="s">
        <v>137</v>
      </c>
      <c r="P6" s="28" t="s">
        <v>137</v>
      </c>
      <c r="Q6" s="28" t="s">
        <v>137</v>
      </c>
    </row>
    <row r="7" spans="1:17" ht="24.75">
      <c r="A7" s="28" t="s">
        <v>3</v>
      </c>
      <c r="C7" s="28" t="s">
        <v>7</v>
      </c>
      <c r="E7" s="28" t="s">
        <v>152</v>
      </c>
      <c r="G7" s="28" t="s">
        <v>153</v>
      </c>
      <c r="I7" s="28" t="s">
        <v>155</v>
      </c>
      <c r="K7" s="28" t="s">
        <v>7</v>
      </c>
      <c r="M7" s="28" t="s">
        <v>152</v>
      </c>
      <c r="O7" s="28" t="s">
        <v>153</v>
      </c>
      <c r="Q7" s="28" t="s">
        <v>155</v>
      </c>
    </row>
    <row r="8" spans="1:17">
      <c r="A8" s="6" t="s">
        <v>156</v>
      </c>
      <c r="C8" s="20">
        <v>0</v>
      </c>
      <c r="D8" s="20"/>
      <c r="E8" s="20">
        <v>0</v>
      </c>
      <c r="F8" s="20"/>
      <c r="G8" s="20">
        <v>0</v>
      </c>
      <c r="H8" s="20"/>
      <c r="I8" s="20">
        <v>0</v>
      </c>
      <c r="J8" s="20"/>
      <c r="K8" s="20">
        <v>132283</v>
      </c>
      <c r="L8" s="20"/>
      <c r="M8" s="20">
        <v>1833053079</v>
      </c>
      <c r="N8" s="20"/>
      <c r="O8" s="20">
        <v>1739345832</v>
      </c>
      <c r="P8" s="20"/>
      <c r="Q8" s="20">
        <v>93707247</v>
      </c>
    </row>
    <row r="9" spans="1:17">
      <c r="A9" s="6" t="s">
        <v>157</v>
      </c>
      <c r="C9" s="20">
        <v>0</v>
      </c>
      <c r="D9" s="20"/>
      <c r="E9" s="20">
        <v>0</v>
      </c>
      <c r="F9" s="20"/>
      <c r="G9" s="20">
        <v>0</v>
      </c>
      <c r="H9" s="20"/>
      <c r="I9" s="20">
        <v>0</v>
      </c>
      <c r="J9" s="20"/>
      <c r="K9" s="20">
        <v>2128</v>
      </c>
      <c r="L9" s="20"/>
      <c r="M9" s="20">
        <v>155534491</v>
      </c>
      <c r="N9" s="20"/>
      <c r="O9" s="20">
        <v>146732563</v>
      </c>
      <c r="P9" s="20"/>
      <c r="Q9" s="20">
        <v>8801928</v>
      </c>
    </row>
    <row r="10" spans="1:17">
      <c r="A10" s="6" t="s">
        <v>158</v>
      </c>
      <c r="C10" s="20">
        <v>0</v>
      </c>
      <c r="D10" s="20"/>
      <c r="E10" s="20">
        <v>0</v>
      </c>
      <c r="F10" s="20"/>
      <c r="G10" s="20">
        <v>0</v>
      </c>
      <c r="H10" s="20"/>
      <c r="I10" s="20">
        <v>0</v>
      </c>
      <c r="J10" s="20"/>
      <c r="K10" s="20">
        <v>55839</v>
      </c>
      <c r="L10" s="20"/>
      <c r="M10" s="20">
        <v>52717903798</v>
      </c>
      <c r="N10" s="20"/>
      <c r="O10" s="20">
        <v>49309964274</v>
      </c>
      <c r="P10" s="20"/>
      <c r="Q10" s="20">
        <v>3407939524</v>
      </c>
    </row>
    <row r="11" spans="1:17">
      <c r="A11" s="6" t="s">
        <v>159</v>
      </c>
      <c r="C11" s="20">
        <v>0</v>
      </c>
      <c r="D11" s="20"/>
      <c r="E11" s="20">
        <v>0</v>
      </c>
      <c r="F11" s="20"/>
      <c r="G11" s="20">
        <v>0</v>
      </c>
      <c r="H11" s="20"/>
      <c r="I11" s="20">
        <v>0</v>
      </c>
      <c r="J11" s="20"/>
      <c r="K11" s="20">
        <v>152516</v>
      </c>
      <c r="L11" s="20"/>
      <c r="M11" s="20">
        <v>118259961872</v>
      </c>
      <c r="N11" s="20"/>
      <c r="O11" s="20">
        <v>116716722882</v>
      </c>
      <c r="P11" s="20"/>
      <c r="Q11" s="20">
        <v>1543238990</v>
      </c>
    </row>
    <row r="12" spans="1:17">
      <c r="A12" s="6" t="s">
        <v>160</v>
      </c>
      <c r="C12" s="20">
        <v>0</v>
      </c>
      <c r="D12" s="20"/>
      <c r="E12" s="20">
        <v>0</v>
      </c>
      <c r="F12" s="20"/>
      <c r="G12" s="20">
        <v>0</v>
      </c>
      <c r="H12" s="20"/>
      <c r="I12" s="20">
        <v>0</v>
      </c>
      <c r="J12" s="20"/>
      <c r="K12" s="20">
        <v>16925</v>
      </c>
      <c r="L12" s="20"/>
      <c r="M12" s="20">
        <v>12962200177</v>
      </c>
      <c r="N12" s="20"/>
      <c r="O12" s="20">
        <v>12709877242</v>
      </c>
      <c r="P12" s="20"/>
      <c r="Q12" s="20">
        <v>252322935</v>
      </c>
    </row>
    <row r="13" spans="1:17">
      <c r="A13" s="6" t="s">
        <v>44</v>
      </c>
      <c r="C13" s="20">
        <v>0</v>
      </c>
      <c r="D13" s="20"/>
      <c r="E13" s="20">
        <v>0</v>
      </c>
      <c r="F13" s="20"/>
      <c r="G13" s="20">
        <v>0</v>
      </c>
      <c r="H13" s="20"/>
      <c r="I13" s="20">
        <v>0</v>
      </c>
      <c r="J13" s="20"/>
      <c r="K13" s="20">
        <v>179000</v>
      </c>
      <c r="L13" s="20"/>
      <c r="M13" s="20">
        <v>140318229666</v>
      </c>
      <c r="N13" s="20"/>
      <c r="O13" s="20">
        <v>132538897972</v>
      </c>
      <c r="P13" s="20"/>
      <c r="Q13" s="20">
        <v>7779331694</v>
      </c>
    </row>
    <row r="14" spans="1:17">
      <c r="A14" s="6" t="s">
        <v>38</v>
      </c>
      <c r="C14" s="20">
        <v>0</v>
      </c>
      <c r="D14" s="20"/>
      <c r="E14" s="20">
        <v>0</v>
      </c>
      <c r="F14" s="20"/>
      <c r="G14" s="20">
        <v>0</v>
      </c>
      <c r="H14" s="20"/>
      <c r="I14" s="20">
        <v>0</v>
      </c>
      <c r="J14" s="20"/>
      <c r="K14" s="20">
        <v>25000</v>
      </c>
      <c r="L14" s="20"/>
      <c r="M14" s="20">
        <v>21121171097</v>
      </c>
      <c r="N14" s="20"/>
      <c r="O14" s="20">
        <v>20942403502</v>
      </c>
      <c r="P14" s="20"/>
      <c r="Q14" s="20">
        <v>178767595</v>
      </c>
    </row>
    <row r="15" spans="1:17" ht="24.75" thickBot="1">
      <c r="E15" s="21">
        <f>SUM(E8:E14)</f>
        <v>0</v>
      </c>
      <c r="F15" s="7"/>
      <c r="G15" s="21">
        <f>SUM(G8:G14)</f>
        <v>0</v>
      </c>
      <c r="I15" s="21">
        <f>SUM(I8:I14)</f>
        <v>0</v>
      </c>
      <c r="M15" s="21">
        <f>SUM(M8:M14)</f>
        <v>347368054180</v>
      </c>
      <c r="O15" s="21">
        <f>SUM(O8:O14)</f>
        <v>334103944267</v>
      </c>
      <c r="Q15" s="21">
        <f>SUM(Q8:Q14)</f>
        <v>13264109913</v>
      </c>
    </row>
    <row r="16" spans="1:17" ht="24.75" thickTop="1"/>
    <row r="17" spans="17:17">
      <c r="Q17" s="19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8"/>
  <sheetViews>
    <sheetView rightToLeft="1" workbookViewId="0">
      <selection activeCell="M17" sqref="M17:Q17"/>
    </sheetView>
  </sheetViews>
  <sheetFormatPr defaultRowHeight="24"/>
  <cols>
    <col min="1" max="1" width="26.85546875" style="6" bestFit="1" customWidth="1"/>
    <col min="2" max="2" width="1" style="6" customWidth="1"/>
    <col min="3" max="3" width="18.7109375" style="6" bestFit="1" customWidth="1"/>
    <col min="4" max="4" width="1" style="6" customWidth="1"/>
    <col min="5" max="5" width="19.42578125" style="6" bestFit="1" customWidth="1"/>
    <col min="6" max="6" width="1" style="6" customWidth="1"/>
    <col min="7" max="7" width="14.140625" style="6" bestFit="1" customWidth="1"/>
    <col min="8" max="8" width="1" style="6" customWidth="1"/>
    <col min="9" max="9" width="12.5703125" style="6" bestFit="1" customWidth="1"/>
    <col min="10" max="10" width="1" style="6" customWidth="1"/>
    <col min="11" max="11" width="21.7109375" style="6" bestFit="1" customWidth="1"/>
    <col min="12" max="12" width="1" style="6" customWidth="1"/>
    <col min="13" max="13" width="18.7109375" style="6" bestFit="1" customWidth="1"/>
    <col min="14" max="14" width="1" style="6" customWidth="1"/>
    <col min="15" max="15" width="19.42578125" style="6" bestFit="1" customWidth="1"/>
    <col min="16" max="16" width="1" style="6" customWidth="1"/>
    <col min="17" max="17" width="14.140625" style="6" bestFit="1" customWidth="1"/>
    <col min="18" max="18" width="1" style="6" customWidth="1"/>
    <col min="19" max="19" width="13.85546875" style="6" bestFit="1" customWidth="1"/>
    <col min="20" max="20" width="1" style="6" customWidth="1"/>
    <col min="21" max="21" width="21.7109375" style="6" bestFit="1" customWidth="1"/>
    <col min="22" max="22" width="1" style="6" customWidth="1"/>
    <col min="23" max="23" width="9.140625" style="6" customWidth="1"/>
    <col min="24" max="16384" width="9.140625" style="6"/>
  </cols>
  <sheetData>
    <row r="2" spans="1:21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4.75">
      <c r="A3" s="29" t="s">
        <v>134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4.75">
      <c r="A6" s="27" t="s">
        <v>3</v>
      </c>
      <c r="C6" s="28" t="s">
        <v>136</v>
      </c>
      <c r="D6" s="28" t="s">
        <v>136</v>
      </c>
      <c r="E6" s="28" t="s">
        <v>136</v>
      </c>
      <c r="F6" s="28" t="s">
        <v>136</v>
      </c>
      <c r="G6" s="28" t="s">
        <v>136</v>
      </c>
      <c r="H6" s="28" t="s">
        <v>136</v>
      </c>
      <c r="I6" s="28" t="s">
        <v>136</v>
      </c>
      <c r="J6" s="28" t="s">
        <v>136</v>
      </c>
      <c r="K6" s="28" t="s">
        <v>136</v>
      </c>
      <c r="M6" s="28" t="s">
        <v>137</v>
      </c>
      <c r="N6" s="28" t="s">
        <v>137</v>
      </c>
      <c r="O6" s="28" t="s">
        <v>137</v>
      </c>
      <c r="P6" s="28" t="s">
        <v>137</v>
      </c>
      <c r="Q6" s="28" t="s">
        <v>137</v>
      </c>
      <c r="R6" s="28" t="s">
        <v>137</v>
      </c>
      <c r="S6" s="28" t="s">
        <v>137</v>
      </c>
      <c r="T6" s="28" t="s">
        <v>137</v>
      </c>
      <c r="U6" s="28" t="s">
        <v>137</v>
      </c>
    </row>
    <row r="7" spans="1:21" ht="24.75">
      <c r="A7" s="28" t="s">
        <v>3</v>
      </c>
      <c r="C7" s="28" t="s">
        <v>161</v>
      </c>
      <c r="E7" s="28" t="s">
        <v>162</v>
      </c>
      <c r="G7" s="28" t="s">
        <v>163</v>
      </c>
      <c r="I7" s="28" t="s">
        <v>121</v>
      </c>
      <c r="K7" s="28" t="s">
        <v>164</v>
      </c>
      <c r="M7" s="28" t="s">
        <v>161</v>
      </c>
      <c r="O7" s="28" t="s">
        <v>162</v>
      </c>
      <c r="Q7" s="28" t="s">
        <v>163</v>
      </c>
      <c r="S7" s="28" t="s">
        <v>121</v>
      </c>
      <c r="U7" s="28" t="s">
        <v>164</v>
      </c>
    </row>
    <row r="8" spans="1:21">
      <c r="A8" s="6" t="s">
        <v>156</v>
      </c>
      <c r="C8" s="20">
        <v>0</v>
      </c>
      <c r="D8" s="20"/>
      <c r="E8" s="20">
        <v>0</v>
      </c>
      <c r="F8" s="20"/>
      <c r="G8" s="20">
        <v>0</v>
      </c>
      <c r="H8" s="20"/>
      <c r="I8" s="20">
        <f>C8+E8+G8</f>
        <v>0</v>
      </c>
      <c r="J8" s="20"/>
      <c r="K8" s="14">
        <f>I8/$I$17</f>
        <v>0</v>
      </c>
      <c r="L8" s="20"/>
      <c r="M8" s="20">
        <v>0</v>
      </c>
      <c r="N8" s="20"/>
      <c r="O8" s="20">
        <v>0</v>
      </c>
      <c r="P8" s="20"/>
      <c r="Q8" s="20">
        <v>93707247</v>
      </c>
      <c r="R8" s="20"/>
      <c r="S8" s="20">
        <f>M8+O8+Q8</f>
        <v>93707247</v>
      </c>
      <c r="T8" s="20"/>
      <c r="U8" s="14">
        <f>S8/$S$17</f>
        <v>-0.13421897148356474</v>
      </c>
    </row>
    <row r="9" spans="1:21">
      <c r="A9" s="6" t="s">
        <v>157</v>
      </c>
      <c r="C9" s="20">
        <v>0</v>
      </c>
      <c r="D9" s="20"/>
      <c r="E9" s="20">
        <v>0</v>
      </c>
      <c r="F9" s="20"/>
      <c r="G9" s="20">
        <v>0</v>
      </c>
      <c r="H9" s="20"/>
      <c r="I9" s="20">
        <f t="shared" ref="I9:I16" si="0">C9+E9+G9</f>
        <v>0</v>
      </c>
      <c r="J9" s="20"/>
      <c r="K9" s="14">
        <f t="shared" ref="K9:K16" si="1">I9/$I$17</f>
        <v>0</v>
      </c>
      <c r="L9" s="20"/>
      <c r="M9" s="20">
        <v>0</v>
      </c>
      <c r="N9" s="20"/>
      <c r="O9" s="20">
        <v>0</v>
      </c>
      <c r="P9" s="20"/>
      <c r="Q9" s="20">
        <v>8801928</v>
      </c>
      <c r="R9" s="20"/>
      <c r="S9" s="20">
        <f t="shared" ref="S9:S16" si="2">M9+O9+Q9</f>
        <v>8801928</v>
      </c>
      <c r="T9" s="20"/>
      <c r="U9" s="14">
        <f t="shared" ref="U9:U16" si="3">S9/$S$17</f>
        <v>-1.2607196999741013E-2</v>
      </c>
    </row>
    <row r="10" spans="1:21">
      <c r="A10" s="6" t="s">
        <v>18</v>
      </c>
      <c r="C10" s="20">
        <v>0</v>
      </c>
      <c r="D10" s="20"/>
      <c r="E10" s="20">
        <v>-24215731</v>
      </c>
      <c r="F10" s="20"/>
      <c r="G10" s="20">
        <v>0</v>
      </c>
      <c r="H10" s="20"/>
      <c r="I10" s="20">
        <f t="shared" si="0"/>
        <v>-24215731</v>
      </c>
      <c r="J10" s="20"/>
      <c r="K10" s="14">
        <f t="shared" si="1"/>
        <v>0.39177061918419592</v>
      </c>
      <c r="L10" s="20"/>
      <c r="M10" s="20">
        <v>1600000000</v>
      </c>
      <c r="N10" s="20"/>
      <c r="O10" s="20">
        <v>-1881890417</v>
      </c>
      <c r="P10" s="20"/>
      <c r="Q10" s="20">
        <v>0</v>
      </c>
      <c r="R10" s="20"/>
      <c r="S10" s="20">
        <f t="shared" si="2"/>
        <v>-281890417</v>
      </c>
      <c r="T10" s="20"/>
      <c r="U10" s="14">
        <f t="shared" si="3"/>
        <v>0.40375790616080287</v>
      </c>
    </row>
    <row r="11" spans="1:21">
      <c r="A11" s="6" t="s">
        <v>16</v>
      </c>
      <c r="C11" s="20">
        <v>3431198910</v>
      </c>
      <c r="D11" s="20"/>
      <c r="E11" s="20">
        <v>-3400553312</v>
      </c>
      <c r="F11" s="20"/>
      <c r="G11" s="20">
        <v>0</v>
      </c>
      <c r="H11" s="20"/>
      <c r="I11" s="20">
        <f t="shared" si="0"/>
        <v>30645598</v>
      </c>
      <c r="J11" s="20"/>
      <c r="K11" s="14">
        <f t="shared" si="1"/>
        <v>-0.49579527059207734</v>
      </c>
      <c r="L11" s="20"/>
      <c r="M11" s="20">
        <v>3431198910</v>
      </c>
      <c r="N11" s="20"/>
      <c r="O11" s="20">
        <v>-3448407564</v>
      </c>
      <c r="P11" s="20"/>
      <c r="Q11" s="20">
        <v>0</v>
      </c>
      <c r="R11" s="20"/>
      <c r="S11" s="20">
        <f t="shared" si="2"/>
        <v>-17208654</v>
      </c>
      <c r="T11" s="20"/>
      <c r="U11" s="14">
        <f t="shared" si="3"/>
        <v>2.464833739589567E-2</v>
      </c>
    </row>
    <row r="12" spans="1:21">
      <c r="A12" s="6" t="s">
        <v>15</v>
      </c>
      <c r="C12" s="20">
        <v>0</v>
      </c>
      <c r="D12" s="20"/>
      <c r="E12" s="20">
        <v>-39389479</v>
      </c>
      <c r="F12" s="20"/>
      <c r="G12" s="20">
        <v>0</v>
      </c>
      <c r="H12" s="20"/>
      <c r="I12" s="20">
        <f t="shared" si="0"/>
        <v>-39389479</v>
      </c>
      <c r="J12" s="20"/>
      <c r="K12" s="14">
        <f t="shared" si="1"/>
        <v>0.63725685494164441</v>
      </c>
      <c r="L12" s="20"/>
      <c r="M12" s="20">
        <v>0</v>
      </c>
      <c r="N12" s="20"/>
      <c r="O12" s="20">
        <v>-254739492</v>
      </c>
      <c r="P12" s="20"/>
      <c r="Q12" s="20">
        <v>0</v>
      </c>
      <c r="R12" s="20"/>
      <c r="S12" s="20">
        <f t="shared" si="2"/>
        <v>-254739492</v>
      </c>
      <c r="T12" s="20"/>
      <c r="U12" s="14">
        <f t="shared" si="3"/>
        <v>0.36486903315477587</v>
      </c>
    </row>
    <row r="13" spans="1:21">
      <c r="A13" s="6" t="s">
        <v>17</v>
      </c>
      <c r="C13" s="20">
        <v>0</v>
      </c>
      <c r="D13" s="20"/>
      <c r="E13" s="20">
        <v>-4522907</v>
      </c>
      <c r="F13" s="20"/>
      <c r="G13" s="20">
        <v>0</v>
      </c>
      <c r="H13" s="20"/>
      <c r="I13" s="20">
        <f t="shared" si="0"/>
        <v>-4522907</v>
      </c>
      <c r="J13" s="20"/>
      <c r="K13" s="14">
        <f t="shared" si="1"/>
        <v>7.3173181346560798E-2</v>
      </c>
      <c r="L13" s="20"/>
      <c r="M13" s="20">
        <v>0</v>
      </c>
      <c r="N13" s="20"/>
      <c r="O13" s="20">
        <v>-9154667</v>
      </c>
      <c r="P13" s="20"/>
      <c r="Q13" s="20">
        <v>0</v>
      </c>
      <c r="R13" s="20"/>
      <c r="S13" s="20">
        <f t="shared" si="2"/>
        <v>-9154667</v>
      </c>
      <c r="T13" s="20"/>
      <c r="U13" s="14">
        <f t="shared" si="3"/>
        <v>1.3112432905157604E-2</v>
      </c>
    </row>
    <row r="14" spans="1:21">
      <c r="A14" s="6" t="s">
        <v>21</v>
      </c>
      <c r="C14" s="20">
        <v>0</v>
      </c>
      <c r="D14" s="20"/>
      <c r="E14" s="20">
        <v>-112106</v>
      </c>
      <c r="F14" s="20"/>
      <c r="G14" s="20">
        <v>0</v>
      </c>
      <c r="H14" s="20"/>
      <c r="I14" s="20">
        <f t="shared" si="0"/>
        <v>-112106</v>
      </c>
      <c r="J14" s="20"/>
      <c r="K14" s="14">
        <f t="shared" si="1"/>
        <v>1.8136903252791942E-3</v>
      </c>
      <c r="L14" s="20"/>
      <c r="M14" s="20">
        <v>0</v>
      </c>
      <c r="N14" s="20"/>
      <c r="O14" s="20">
        <v>-112106</v>
      </c>
      <c r="P14" s="20"/>
      <c r="Q14" s="20">
        <v>0</v>
      </c>
      <c r="R14" s="20"/>
      <c r="S14" s="20">
        <f t="shared" si="2"/>
        <v>-112106</v>
      </c>
      <c r="T14" s="20"/>
      <c r="U14" s="14">
        <f t="shared" si="3"/>
        <v>1.6057191411392662E-4</v>
      </c>
    </row>
    <row r="15" spans="1:21">
      <c r="A15" s="6" t="s">
        <v>20</v>
      </c>
      <c r="C15" s="20">
        <v>0</v>
      </c>
      <c r="D15" s="20"/>
      <c r="E15" s="20">
        <v>-22791047</v>
      </c>
      <c r="F15" s="20"/>
      <c r="G15" s="20">
        <v>0</v>
      </c>
      <c r="H15" s="20"/>
      <c r="I15" s="20">
        <f t="shared" si="0"/>
        <v>-22791047</v>
      </c>
      <c r="J15" s="20"/>
      <c r="K15" s="14">
        <f t="shared" si="1"/>
        <v>0.36872157999467831</v>
      </c>
      <c r="L15" s="20"/>
      <c r="M15" s="20">
        <v>0</v>
      </c>
      <c r="N15" s="20"/>
      <c r="O15" s="20">
        <v>-212778816</v>
      </c>
      <c r="P15" s="20"/>
      <c r="Q15" s="20">
        <v>0</v>
      </c>
      <c r="R15" s="20"/>
      <c r="S15" s="20">
        <f t="shared" si="2"/>
        <v>-212778816</v>
      </c>
      <c r="T15" s="20"/>
      <c r="U15" s="14">
        <f t="shared" si="3"/>
        <v>0.30476782480879699</v>
      </c>
    </row>
    <row r="16" spans="1:21">
      <c r="A16" s="6" t="s">
        <v>19</v>
      </c>
      <c r="C16" s="20">
        <v>0</v>
      </c>
      <c r="D16" s="20"/>
      <c r="E16" s="20">
        <v>-1425321</v>
      </c>
      <c r="F16" s="20"/>
      <c r="G16" s="20">
        <v>0</v>
      </c>
      <c r="H16" s="20"/>
      <c r="I16" s="20">
        <f t="shared" si="0"/>
        <v>-1425321</v>
      </c>
      <c r="J16" s="20"/>
      <c r="K16" s="14">
        <f t="shared" si="1"/>
        <v>2.3059344799718717E-2</v>
      </c>
      <c r="L16" s="20"/>
      <c r="M16" s="20">
        <v>0</v>
      </c>
      <c r="N16" s="20"/>
      <c r="O16" s="20">
        <v>-24791951</v>
      </c>
      <c r="P16" s="20"/>
      <c r="Q16" s="20">
        <v>0</v>
      </c>
      <c r="R16" s="20"/>
      <c r="S16" s="20">
        <f t="shared" si="2"/>
        <v>-24791951</v>
      </c>
      <c r="T16" s="20"/>
      <c r="U16" s="14">
        <f t="shared" si="3"/>
        <v>3.5510062143762844E-2</v>
      </c>
    </row>
    <row r="17" spans="3:21" ht="24.75" thickBot="1">
      <c r="C17" s="21">
        <f>SUM(C8:C16)</f>
        <v>3431198910</v>
      </c>
      <c r="D17" s="20"/>
      <c r="E17" s="21">
        <f>SUM(E8:E16)</f>
        <v>-3493009903</v>
      </c>
      <c r="F17" s="20"/>
      <c r="G17" s="21">
        <f>SUM(G8:G16)</f>
        <v>0</v>
      </c>
      <c r="H17" s="20"/>
      <c r="I17" s="21">
        <f>SUM(I8:I16)</f>
        <v>-61810993</v>
      </c>
      <c r="J17" s="20"/>
      <c r="K17" s="15">
        <f>SUM(K8:K16)</f>
        <v>1</v>
      </c>
      <c r="L17" s="20"/>
      <c r="M17" s="21">
        <f>SUM(M8:M16)</f>
        <v>5031198910</v>
      </c>
      <c r="N17" s="20"/>
      <c r="O17" s="21">
        <f>SUM(O8:O16)</f>
        <v>-5831875013</v>
      </c>
      <c r="P17" s="20"/>
      <c r="Q17" s="21">
        <f>SUM(Q8:Q16)</f>
        <v>102509175</v>
      </c>
      <c r="R17" s="20"/>
      <c r="S17" s="21">
        <f>SUM(S8:S16)</f>
        <v>-698166928</v>
      </c>
      <c r="T17" s="20"/>
      <c r="U17" s="15">
        <f>SUM(U8:U16)</f>
        <v>1</v>
      </c>
    </row>
    <row r="18" spans="3:21" ht="24.75" thickTop="1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22" workbookViewId="0">
      <selection activeCell="K37" sqref="K37:O37"/>
    </sheetView>
  </sheetViews>
  <sheetFormatPr defaultRowHeight="24"/>
  <cols>
    <col min="1" max="1" width="33.140625" style="6" bestFit="1" customWidth="1"/>
    <col min="2" max="2" width="1" style="6" customWidth="1"/>
    <col min="3" max="3" width="21" style="19" customWidth="1"/>
    <col min="4" max="4" width="1" style="6" customWidth="1"/>
    <col min="5" max="5" width="21" style="19" customWidth="1"/>
    <col min="6" max="6" width="1" style="6" customWidth="1"/>
    <col min="7" max="7" width="21" style="19" customWidth="1"/>
    <col min="8" max="8" width="1" style="6" customWidth="1"/>
    <col min="9" max="9" width="21" style="19" customWidth="1"/>
    <col min="10" max="10" width="1" style="6" customWidth="1"/>
    <col min="11" max="11" width="21" style="19" customWidth="1"/>
    <col min="12" max="12" width="1" style="6" customWidth="1"/>
    <col min="13" max="13" width="21" style="19" customWidth="1"/>
    <col min="14" max="14" width="1" style="6" customWidth="1"/>
    <col min="15" max="15" width="21" style="19" customWidth="1"/>
    <col min="16" max="16" width="1" style="6" customWidth="1"/>
    <col min="17" max="17" width="21" style="19" customWidth="1"/>
    <col min="18" max="18" width="1" style="6" customWidth="1"/>
    <col min="19" max="19" width="9.140625" style="6" customWidth="1"/>
    <col min="20" max="16384" width="9.140625" style="6"/>
  </cols>
  <sheetData>
    <row r="2" spans="1:17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>
      <c r="A3" s="29" t="s">
        <v>134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>
      <c r="A6" s="27" t="s">
        <v>138</v>
      </c>
      <c r="C6" s="28" t="s">
        <v>136</v>
      </c>
      <c r="D6" s="28" t="s">
        <v>136</v>
      </c>
      <c r="E6" s="28" t="s">
        <v>136</v>
      </c>
      <c r="F6" s="28" t="s">
        <v>136</v>
      </c>
      <c r="G6" s="28" t="s">
        <v>136</v>
      </c>
      <c r="H6" s="28" t="s">
        <v>136</v>
      </c>
      <c r="I6" s="28" t="s">
        <v>136</v>
      </c>
      <c r="K6" s="28" t="s">
        <v>137</v>
      </c>
      <c r="L6" s="28" t="s">
        <v>137</v>
      </c>
      <c r="M6" s="28" t="s">
        <v>137</v>
      </c>
      <c r="N6" s="28" t="s">
        <v>137</v>
      </c>
      <c r="O6" s="28" t="s">
        <v>137</v>
      </c>
      <c r="P6" s="28" t="s">
        <v>137</v>
      </c>
      <c r="Q6" s="28" t="s">
        <v>137</v>
      </c>
    </row>
    <row r="7" spans="1:17" ht="24.75">
      <c r="A7" s="28" t="s">
        <v>138</v>
      </c>
      <c r="C7" s="30" t="s">
        <v>165</v>
      </c>
      <c r="E7" s="30" t="s">
        <v>162</v>
      </c>
      <c r="G7" s="30" t="s">
        <v>163</v>
      </c>
      <c r="I7" s="30" t="s">
        <v>166</v>
      </c>
      <c r="K7" s="30" t="s">
        <v>165</v>
      </c>
      <c r="M7" s="30" t="s">
        <v>162</v>
      </c>
      <c r="O7" s="30" t="s">
        <v>163</v>
      </c>
      <c r="Q7" s="30" t="s">
        <v>166</v>
      </c>
    </row>
    <row r="8" spans="1:17">
      <c r="A8" s="6" t="s">
        <v>158</v>
      </c>
      <c r="C8" s="20">
        <v>0</v>
      </c>
      <c r="D8" s="7"/>
      <c r="E8" s="20">
        <v>0</v>
      </c>
      <c r="F8" s="7"/>
      <c r="G8" s="20">
        <v>0</v>
      </c>
      <c r="H8" s="7"/>
      <c r="I8" s="20">
        <f>C8+E8+G8</f>
        <v>0</v>
      </c>
      <c r="J8" s="7"/>
      <c r="K8" s="20">
        <v>0</v>
      </c>
      <c r="L8" s="7"/>
      <c r="M8" s="20">
        <v>0</v>
      </c>
      <c r="N8" s="7"/>
      <c r="O8" s="20">
        <v>3407939524</v>
      </c>
      <c r="P8" s="7"/>
      <c r="Q8" s="20">
        <f>K8+M8+O8</f>
        <v>3407939524</v>
      </c>
    </row>
    <row r="9" spans="1:17">
      <c r="A9" s="6" t="s">
        <v>159</v>
      </c>
      <c r="C9" s="20">
        <v>0</v>
      </c>
      <c r="D9" s="7"/>
      <c r="E9" s="20">
        <v>0</v>
      </c>
      <c r="F9" s="7"/>
      <c r="G9" s="20">
        <v>0</v>
      </c>
      <c r="H9" s="7"/>
      <c r="I9" s="20">
        <f t="shared" ref="I9:I36" si="0">C9+E9+G9</f>
        <v>0</v>
      </c>
      <c r="J9" s="7"/>
      <c r="K9" s="20">
        <v>0</v>
      </c>
      <c r="L9" s="7"/>
      <c r="M9" s="20">
        <v>0</v>
      </c>
      <c r="N9" s="7"/>
      <c r="O9" s="20">
        <v>1543238990</v>
      </c>
      <c r="P9" s="7"/>
      <c r="Q9" s="20">
        <f t="shared" ref="Q9:Q36" si="1">K9+M9+O9</f>
        <v>1543238990</v>
      </c>
    </row>
    <row r="10" spans="1:17">
      <c r="A10" s="6" t="s">
        <v>160</v>
      </c>
      <c r="C10" s="20">
        <v>0</v>
      </c>
      <c r="D10" s="7"/>
      <c r="E10" s="20">
        <v>0</v>
      </c>
      <c r="F10" s="7"/>
      <c r="G10" s="20">
        <v>0</v>
      </c>
      <c r="H10" s="7"/>
      <c r="I10" s="20">
        <f t="shared" si="0"/>
        <v>0</v>
      </c>
      <c r="J10" s="7"/>
      <c r="K10" s="20">
        <v>0</v>
      </c>
      <c r="L10" s="7"/>
      <c r="M10" s="20">
        <v>0</v>
      </c>
      <c r="N10" s="7"/>
      <c r="O10" s="20">
        <v>252322935</v>
      </c>
      <c r="P10" s="7"/>
      <c r="Q10" s="20">
        <f t="shared" si="1"/>
        <v>252322935</v>
      </c>
    </row>
    <row r="11" spans="1:17">
      <c r="A11" s="6" t="s">
        <v>44</v>
      </c>
      <c r="C11" s="20">
        <v>0</v>
      </c>
      <c r="D11" s="7"/>
      <c r="E11" s="20">
        <v>3869486109</v>
      </c>
      <c r="F11" s="7"/>
      <c r="G11" s="20">
        <v>0</v>
      </c>
      <c r="H11" s="7"/>
      <c r="I11" s="20">
        <f t="shared" si="0"/>
        <v>3869486109</v>
      </c>
      <c r="J11" s="7"/>
      <c r="K11" s="20">
        <v>0</v>
      </c>
      <c r="L11" s="7"/>
      <c r="M11" s="20">
        <v>21253200741</v>
      </c>
      <c r="N11" s="7"/>
      <c r="O11" s="20">
        <v>7779331694</v>
      </c>
      <c r="P11" s="7"/>
      <c r="Q11" s="20">
        <f t="shared" si="1"/>
        <v>29032532435</v>
      </c>
    </row>
    <row r="12" spans="1:17">
      <c r="A12" s="6" t="s">
        <v>38</v>
      </c>
      <c r="C12" s="20">
        <v>0</v>
      </c>
      <c r="D12" s="7"/>
      <c r="E12" s="20">
        <v>3694534312</v>
      </c>
      <c r="F12" s="7"/>
      <c r="G12" s="20">
        <v>0</v>
      </c>
      <c r="H12" s="7"/>
      <c r="I12" s="20">
        <f t="shared" si="0"/>
        <v>3694534312</v>
      </c>
      <c r="J12" s="7"/>
      <c r="K12" s="20">
        <v>0</v>
      </c>
      <c r="L12" s="7"/>
      <c r="M12" s="20">
        <v>5330457161</v>
      </c>
      <c r="N12" s="7"/>
      <c r="O12" s="20">
        <v>178767595</v>
      </c>
      <c r="P12" s="7"/>
      <c r="Q12" s="20">
        <f t="shared" si="1"/>
        <v>5509224756</v>
      </c>
    </row>
    <row r="13" spans="1:17">
      <c r="A13" s="6" t="s">
        <v>107</v>
      </c>
      <c r="C13" s="20">
        <v>7671390115</v>
      </c>
      <c r="D13" s="7"/>
      <c r="E13" s="20">
        <v>4349211562</v>
      </c>
      <c r="F13" s="7"/>
      <c r="G13" s="20">
        <v>0</v>
      </c>
      <c r="H13" s="7"/>
      <c r="I13" s="20">
        <f t="shared" si="0"/>
        <v>12020601677</v>
      </c>
      <c r="J13" s="7"/>
      <c r="K13" s="20">
        <v>23211076230</v>
      </c>
      <c r="L13" s="7"/>
      <c r="M13" s="20">
        <v>11097988125</v>
      </c>
      <c r="N13" s="7"/>
      <c r="O13" s="20">
        <v>0</v>
      </c>
      <c r="P13" s="7"/>
      <c r="Q13" s="20">
        <f t="shared" si="1"/>
        <v>34309064355</v>
      </c>
    </row>
    <row r="14" spans="1:17">
      <c r="A14" s="6" t="s">
        <v>98</v>
      </c>
      <c r="C14" s="20">
        <v>1364077756</v>
      </c>
      <c r="D14" s="7"/>
      <c r="E14" s="20">
        <v>0</v>
      </c>
      <c r="F14" s="7"/>
      <c r="G14" s="20">
        <v>0</v>
      </c>
      <c r="H14" s="7"/>
      <c r="I14" s="20">
        <f t="shared" si="0"/>
        <v>1364077756</v>
      </c>
      <c r="J14" s="7"/>
      <c r="K14" s="20">
        <v>3940981218</v>
      </c>
      <c r="L14" s="7"/>
      <c r="M14" s="20">
        <v>75986225</v>
      </c>
      <c r="N14" s="7"/>
      <c r="O14" s="20">
        <v>0</v>
      </c>
      <c r="P14" s="7"/>
      <c r="Q14" s="20">
        <f t="shared" si="1"/>
        <v>4016967443</v>
      </c>
    </row>
    <row r="15" spans="1:17">
      <c r="A15" s="6" t="s">
        <v>101</v>
      </c>
      <c r="C15" s="20">
        <v>1398080826</v>
      </c>
      <c r="D15" s="7"/>
      <c r="E15" s="20">
        <v>0</v>
      </c>
      <c r="F15" s="7"/>
      <c r="G15" s="20">
        <v>0</v>
      </c>
      <c r="H15" s="7"/>
      <c r="I15" s="20">
        <f t="shared" si="0"/>
        <v>1398080826</v>
      </c>
      <c r="J15" s="7"/>
      <c r="K15" s="20">
        <v>4041304270</v>
      </c>
      <c r="L15" s="7"/>
      <c r="M15" s="20">
        <v>0</v>
      </c>
      <c r="N15" s="7"/>
      <c r="O15" s="20">
        <v>0</v>
      </c>
      <c r="P15" s="7"/>
      <c r="Q15" s="20">
        <f t="shared" si="1"/>
        <v>4041304270</v>
      </c>
    </row>
    <row r="16" spans="1:17">
      <c r="A16" s="6" t="s">
        <v>104</v>
      </c>
      <c r="C16" s="20">
        <v>3016372158</v>
      </c>
      <c r="D16" s="7"/>
      <c r="E16" s="20">
        <v>295346459</v>
      </c>
      <c r="F16" s="7"/>
      <c r="G16" s="20">
        <v>0</v>
      </c>
      <c r="H16" s="7"/>
      <c r="I16" s="20">
        <f t="shared" si="0"/>
        <v>3311718617</v>
      </c>
      <c r="J16" s="7"/>
      <c r="K16" s="20">
        <v>8706989101</v>
      </c>
      <c r="L16" s="7"/>
      <c r="M16" s="20">
        <v>783258009</v>
      </c>
      <c r="N16" s="7"/>
      <c r="O16" s="20">
        <v>0</v>
      </c>
      <c r="P16" s="7"/>
      <c r="Q16" s="20">
        <f t="shared" si="1"/>
        <v>9490247110</v>
      </c>
    </row>
    <row r="17" spans="1:17">
      <c r="A17" s="6" t="s">
        <v>95</v>
      </c>
      <c r="C17" s="20">
        <v>3031113322</v>
      </c>
      <c r="D17" s="7"/>
      <c r="E17" s="20">
        <v>296146314</v>
      </c>
      <c r="F17" s="7"/>
      <c r="G17" s="20">
        <v>0</v>
      </c>
      <c r="H17" s="7"/>
      <c r="I17" s="20">
        <f t="shared" si="0"/>
        <v>3327259636</v>
      </c>
      <c r="J17" s="7"/>
      <c r="K17" s="20">
        <v>8874391100</v>
      </c>
      <c r="L17" s="7"/>
      <c r="M17" s="20">
        <v>907835425</v>
      </c>
      <c r="N17" s="7"/>
      <c r="O17" s="20">
        <v>0</v>
      </c>
      <c r="P17" s="7"/>
      <c r="Q17" s="20">
        <f t="shared" si="1"/>
        <v>9782226525</v>
      </c>
    </row>
    <row r="18" spans="1:17">
      <c r="A18" s="6" t="s">
        <v>89</v>
      </c>
      <c r="C18" s="20">
        <v>2172610033</v>
      </c>
      <c r="D18" s="7"/>
      <c r="E18" s="20">
        <v>-3499365625</v>
      </c>
      <c r="F18" s="7"/>
      <c r="G18" s="20">
        <v>0</v>
      </c>
      <c r="H18" s="7"/>
      <c r="I18" s="20">
        <f t="shared" si="0"/>
        <v>-1326755592</v>
      </c>
      <c r="J18" s="7"/>
      <c r="K18" s="20">
        <v>6413397639</v>
      </c>
      <c r="L18" s="7"/>
      <c r="M18" s="20">
        <v>-6998381313</v>
      </c>
      <c r="N18" s="7"/>
      <c r="O18" s="20">
        <v>0</v>
      </c>
      <c r="P18" s="7"/>
      <c r="Q18" s="20">
        <f t="shared" si="1"/>
        <v>-584983674</v>
      </c>
    </row>
    <row r="19" spans="1:17">
      <c r="A19" s="6" t="s">
        <v>86</v>
      </c>
      <c r="C19" s="20">
        <v>2187110210</v>
      </c>
      <c r="D19" s="7"/>
      <c r="E19" s="20">
        <v>4372457348</v>
      </c>
      <c r="F19" s="7"/>
      <c r="G19" s="20">
        <v>0</v>
      </c>
      <c r="H19" s="7"/>
      <c r="I19" s="20">
        <f t="shared" si="0"/>
        <v>6559567558</v>
      </c>
      <c r="J19" s="7"/>
      <c r="K19" s="20">
        <v>6369975059</v>
      </c>
      <c r="L19" s="7"/>
      <c r="M19" s="20">
        <v>873091723</v>
      </c>
      <c r="N19" s="7"/>
      <c r="O19" s="20">
        <v>0</v>
      </c>
      <c r="P19" s="7"/>
      <c r="Q19" s="20">
        <f t="shared" si="1"/>
        <v>7243066782</v>
      </c>
    </row>
    <row r="20" spans="1:17">
      <c r="A20" s="6" t="s">
        <v>92</v>
      </c>
      <c r="C20" s="20">
        <v>1347489625</v>
      </c>
      <c r="D20" s="7"/>
      <c r="E20" s="20">
        <v>0</v>
      </c>
      <c r="F20" s="7"/>
      <c r="G20" s="20">
        <v>0</v>
      </c>
      <c r="H20" s="7"/>
      <c r="I20" s="20">
        <f t="shared" si="0"/>
        <v>1347489625</v>
      </c>
      <c r="J20" s="7"/>
      <c r="K20" s="20">
        <v>3891751919</v>
      </c>
      <c r="L20" s="7"/>
      <c r="M20" s="20">
        <v>0</v>
      </c>
      <c r="N20" s="7"/>
      <c r="O20" s="20">
        <v>0</v>
      </c>
      <c r="P20" s="7"/>
      <c r="Q20" s="20">
        <f t="shared" si="1"/>
        <v>3891751919</v>
      </c>
    </row>
    <row r="21" spans="1:17">
      <c r="A21" s="6" t="s">
        <v>83</v>
      </c>
      <c r="C21" s="20">
        <v>255660440</v>
      </c>
      <c r="D21" s="7"/>
      <c r="E21" s="20">
        <v>149952816</v>
      </c>
      <c r="F21" s="7"/>
      <c r="G21" s="20">
        <v>0</v>
      </c>
      <c r="H21" s="7"/>
      <c r="I21" s="20">
        <f t="shared" si="0"/>
        <v>405613256</v>
      </c>
      <c r="J21" s="7"/>
      <c r="K21" s="20">
        <v>385088014</v>
      </c>
      <c r="L21" s="7"/>
      <c r="M21" s="20">
        <v>362797066</v>
      </c>
      <c r="N21" s="7"/>
      <c r="O21" s="20">
        <v>0</v>
      </c>
      <c r="P21" s="7"/>
      <c r="Q21" s="20">
        <f t="shared" si="1"/>
        <v>747885080</v>
      </c>
    </row>
    <row r="22" spans="1:17">
      <c r="A22" s="6" t="s">
        <v>50</v>
      </c>
      <c r="C22" s="20">
        <v>0</v>
      </c>
      <c r="D22" s="7"/>
      <c r="E22" s="20">
        <v>46837845</v>
      </c>
      <c r="F22" s="7"/>
      <c r="G22" s="20">
        <v>0</v>
      </c>
      <c r="H22" s="7"/>
      <c r="I22" s="20">
        <f t="shared" si="0"/>
        <v>46837845</v>
      </c>
      <c r="J22" s="7"/>
      <c r="K22" s="20">
        <v>0</v>
      </c>
      <c r="L22" s="7"/>
      <c r="M22" s="20">
        <v>568309015</v>
      </c>
      <c r="N22" s="7"/>
      <c r="O22" s="20">
        <v>0</v>
      </c>
      <c r="P22" s="7"/>
      <c r="Q22" s="20">
        <f t="shared" si="1"/>
        <v>568309015</v>
      </c>
    </row>
    <row r="23" spans="1:17">
      <c r="A23" s="6" t="s">
        <v>56</v>
      </c>
      <c r="C23" s="20">
        <v>0</v>
      </c>
      <c r="D23" s="7"/>
      <c r="E23" s="20">
        <v>392103918</v>
      </c>
      <c r="F23" s="7"/>
      <c r="G23" s="20">
        <v>0</v>
      </c>
      <c r="H23" s="7"/>
      <c r="I23" s="20">
        <f t="shared" si="0"/>
        <v>392103918</v>
      </c>
      <c r="J23" s="7"/>
      <c r="K23" s="20">
        <v>0</v>
      </c>
      <c r="L23" s="7"/>
      <c r="M23" s="20">
        <v>1889307500</v>
      </c>
      <c r="N23" s="7"/>
      <c r="O23" s="20">
        <v>0</v>
      </c>
      <c r="P23" s="7"/>
      <c r="Q23" s="20">
        <f t="shared" si="1"/>
        <v>1889307500</v>
      </c>
    </row>
    <row r="24" spans="1:17">
      <c r="A24" s="6" t="s">
        <v>59</v>
      </c>
      <c r="C24" s="20">
        <v>0</v>
      </c>
      <c r="D24" s="7"/>
      <c r="E24" s="20">
        <v>3780773650</v>
      </c>
      <c r="F24" s="7"/>
      <c r="G24" s="20">
        <v>0</v>
      </c>
      <c r="H24" s="7"/>
      <c r="I24" s="20">
        <f t="shared" si="0"/>
        <v>3780773650</v>
      </c>
      <c r="J24" s="7"/>
      <c r="K24" s="20">
        <v>0</v>
      </c>
      <c r="L24" s="7"/>
      <c r="M24" s="20">
        <v>9859547513</v>
      </c>
      <c r="N24" s="7"/>
      <c r="O24" s="20">
        <v>0</v>
      </c>
      <c r="P24" s="7"/>
      <c r="Q24" s="20">
        <f t="shared" si="1"/>
        <v>9859547513</v>
      </c>
    </row>
    <row r="25" spans="1:17">
      <c r="A25" s="6" t="s">
        <v>62</v>
      </c>
      <c r="C25" s="20">
        <v>0</v>
      </c>
      <c r="D25" s="7"/>
      <c r="E25" s="20">
        <v>192482432</v>
      </c>
      <c r="F25" s="7"/>
      <c r="G25" s="20">
        <v>0</v>
      </c>
      <c r="H25" s="7"/>
      <c r="I25" s="20">
        <f t="shared" si="0"/>
        <v>192482432</v>
      </c>
      <c r="J25" s="7"/>
      <c r="K25" s="20">
        <v>0</v>
      </c>
      <c r="L25" s="7"/>
      <c r="M25" s="20">
        <v>497908806</v>
      </c>
      <c r="N25" s="7"/>
      <c r="O25" s="20">
        <v>0</v>
      </c>
      <c r="P25" s="7"/>
      <c r="Q25" s="20">
        <f t="shared" si="1"/>
        <v>497908806</v>
      </c>
    </row>
    <row r="26" spans="1:17">
      <c r="A26" s="6" t="s">
        <v>35</v>
      </c>
      <c r="C26" s="20">
        <v>0</v>
      </c>
      <c r="D26" s="7"/>
      <c r="E26" s="20">
        <v>1363635720</v>
      </c>
      <c r="F26" s="7"/>
      <c r="G26" s="20">
        <v>0</v>
      </c>
      <c r="H26" s="7"/>
      <c r="I26" s="20">
        <f t="shared" si="0"/>
        <v>1363635720</v>
      </c>
      <c r="J26" s="7"/>
      <c r="K26" s="20">
        <v>0</v>
      </c>
      <c r="L26" s="7"/>
      <c r="M26" s="20">
        <v>2465805617</v>
      </c>
      <c r="N26" s="7"/>
      <c r="O26" s="20">
        <v>0</v>
      </c>
      <c r="P26" s="7"/>
      <c r="Q26" s="20">
        <f t="shared" si="1"/>
        <v>2465805617</v>
      </c>
    </row>
    <row r="27" spans="1:17">
      <c r="A27" s="6" t="s">
        <v>74</v>
      </c>
      <c r="C27" s="20">
        <v>0</v>
      </c>
      <c r="D27" s="7"/>
      <c r="E27" s="20">
        <v>536348705</v>
      </c>
      <c r="F27" s="7"/>
      <c r="G27" s="20">
        <v>0</v>
      </c>
      <c r="H27" s="7"/>
      <c r="I27" s="20">
        <f t="shared" si="0"/>
        <v>536348705</v>
      </c>
      <c r="J27" s="7"/>
      <c r="K27" s="20">
        <v>0</v>
      </c>
      <c r="L27" s="7"/>
      <c r="M27" s="20">
        <v>1515541222</v>
      </c>
      <c r="N27" s="7"/>
      <c r="O27" s="20">
        <v>0</v>
      </c>
      <c r="P27" s="7"/>
      <c r="Q27" s="20">
        <f t="shared" si="1"/>
        <v>1515541222</v>
      </c>
    </row>
    <row r="28" spans="1:17">
      <c r="A28" s="6" t="s">
        <v>68</v>
      </c>
      <c r="C28" s="20">
        <v>0</v>
      </c>
      <c r="D28" s="7"/>
      <c r="E28" s="20">
        <v>179256639</v>
      </c>
      <c r="F28" s="7"/>
      <c r="G28" s="20">
        <v>0</v>
      </c>
      <c r="H28" s="7"/>
      <c r="I28" s="20">
        <f t="shared" si="0"/>
        <v>179256639</v>
      </c>
      <c r="J28" s="7"/>
      <c r="K28" s="20">
        <v>0</v>
      </c>
      <c r="L28" s="7"/>
      <c r="M28" s="20">
        <v>490030312</v>
      </c>
      <c r="N28" s="7"/>
      <c r="O28" s="20">
        <v>0</v>
      </c>
      <c r="P28" s="7"/>
      <c r="Q28" s="20">
        <f t="shared" si="1"/>
        <v>490030312</v>
      </c>
    </row>
    <row r="29" spans="1:17">
      <c r="A29" s="6" t="s">
        <v>80</v>
      </c>
      <c r="C29" s="20">
        <v>0</v>
      </c>
      <c r="D29" s="7"/>
      <c r="E29" s="20">
        <v>1289201363</v>
      </c>
      <c r="F29" s="7"/>
      <c r="G29" s="20">
        <v>0</v>
      </c>
      <c r="H29" s="7"/>
      <c r="I29" s="20">
        <f t="shared" si="0"/>
        <v>1289201363</v>
      </c>
      <c r="J29" s="7"/>
      <c r="K29" s="20">
        <v>0</v>
      </c>
      <c r="L29" s="7"/>
      <c r="M29" s="20">
        <v>2288913202</v>
      </c>
      <c r="N29" s="7"/>
      <c r="O29" s="20">
        <v>0</v>
      </c>
      <c r="P29" s="7"/>
      <c r="Q29" s="20">
        <f t="shared" si="1"/>
        <v>2288913202</v>
      </c>
    </row>
    <row r="30" spans="1:17">
      <c r="A30" s="6" t="s">
        <v>71</v>
      </c>
      <c r="C30" s="20">
        <v>0</v>
      </c>
      <c r="D30" s="7"/>
      <c r="E30" s="20">
        <v>429343515</v>
      </c>
      <c r="F30" s="7"/>
      <c r="G30" s="20">
        <v>0</v>
      </c>
      <c r="H30" s="7"/>
      <c r="I30" s="20">
        <f t="shared" si="0"/>
        <v>429343515</v>
      </c>
      <c r="J30" s="7"/>
      <c r="K30" s="20">
        <v>0</v>
      </c>
      <c r="L30" s="7"/>
      <c r="M30" s="20">
        <v>1134668840</v>
      </c>
      <c r="N30" s="7"/>
      <c r="O30" s="20">
        <v>0</v>
      </c>
      <c r="P30" s="7"/>
      <c r="Q30" s="20">
        <f t="shared" si="1"/>
        <v>1134668840</v>
      </c>
    </row>
    <row r="31" spans="1:17">
      <c r="A31" s="6" t="s">
        <v>65</v>
      </c>
      <c r="C31" s="20">
        <v>0</v>
      </c>
      <c r="D31" s="7"/>
      <c r="E31" s="20">
        <v>1041667974</v>
      </c>
      <c r="F31" s="7"/>
      <c r="G31" s="20">
        <v>0</v>
      </c>
      <c r="H31" s="7"/>
      <c r="I31" s="20">
        <f t="shared" si="0"/>
        <v>1041667974</v>
      </c>
      <c r="J31" s="7"/>
      <c r="K31" s="20">
        <v>0</v>
      </c>
      <c r="L31" s="7"/>
      <c r="M31" s="20">
        <v>2380937587</v>
      </c>
      <c r="N31" s="7"/>
      <c r="O31" s="20">
        <v>0</v>
      </c>
      <c r="P31" s="7"/>
      <c r="Q31" s="20">
        <f t="shared" si="1"/>
        <v>2380937587</v>
      </c>
    </row>
    <row r="32" spans="1:17">
      <c r="A32" s="6" t="s">
        <v>41</v>
      </c>
      <c r="C32" s="20">
        <v>0</v>
      </c>
      <c r="D32" s="7"/>
      <c r="E32" s="20">
        <v>869704381</v>
      </c>
      <c r="F32" s="7"/>
      <c r="G32" s="20">
        <v>0</v>
      </c>
      <c r="H32" s="7"/>
      <c r="I32" s="20">
        <f t="shared" si="0"/>
        <v>869704381</v>
      </c>
      <c r="J32" s="7"/>
      <c r="K32" s="20">
        <v>0</v>
      </c>
      <c r="L32" s="7"/>
      <c r="M32" s="20">
        <v>2618439111</v>
      </c>
      <c r="N32" s="7"/>
      <c r="O32" s="20">
        <v>0</v>
      </c>
      <c r="P32" s="7"/>
      <c r="Q32" s="20">
        <f t="shared" si="1"/>
        <v>2618439111</v>
      </c>
    </row>
    <row r="33" spans="1:17">
      <c r="A33" s="6" t="s">
        <v>77</v>
      </c>
      <c r="C33" s="20">
        <v>0</v>
      </c>
      <c r="D33" s="7"/>
      <c r="E33" s="20">
        <v>1582090914</v>
      </c>
      <c r="F33" s="7"/>
      <c r="G33" s="20">
        <v>0</v>
      </c>
      <c r="H33" s="7"/>
      <c r="I33" s="20">
        <f t="shared" si="0"/>
        <v>1582090914</v>
      </c>
      <c r="J33" s="7"/>
      <c r="K33" s="20">
        <v>0</v>
      </c>
      <c r="L33" s="7"/>
      <c r="M33" s="20">
        <v>3712818766</v>
      </c>
      <c r="N33" s="7"/>
      <c r="O33" s="20">
        <v>0</v>
      </c>
      <c r="P33" s="7"/>
      <c r="Q33" s="20">
        <f t="shared" si="1"/>
        <v>3712818766</v>
      </c>
    </row>
    <row r="34" spans="1:17">
      <c r="A34" s="6" t="s">
        <v>31</v>
      </c>
      <c r="C34" s="20">
        <v>0</v>
      </c>
      <c r="D34" s="7"/>
      <c r="E34" s="20">
        <v>950491951</v>
      </c>
      <c r="F34" s="7"/>
      <c r="G34" s="20">
        <v>0</v>
      </c>
      <c r="H34" s="7"/>
      <c r="I34" s="20">
        <f t="shared" si="0"/>
        <v>950491951</v>
      </c>
      <c r="J34" s="7"/>
      <c r="K34" s="20">
        <v>0</v>
      </c>
      <c r="L34" s="7"/>
      <c r="M34" s="20">
        <v>2946021942</v>
      </c>
      <c r="N34" s="7"/>
      <c r="O34" s="20">
        <v>0</v>
      </c>
      <c r="P34" s="7"/>
      <c r="Q34" s="20">
        <f t="shared" si="1"/>
        <v>2946021942</v>
      </c>
    </row>
    <row r="35" spans="1:17">
      <c r="A35" s="6" t="s">
        <v>47</v>
      </c>
      <c r="C35" s="20">
        <v>0</v>
      </c>
      <c r="D35" s="7"/>
      <c r="E35" s="20">
        <v>74330317</v>
      </c>
      <c r="F35" s="7"/>
      <c r="G35" s="20">
        <v>0</v>
      </c>
      <c r="H35" s="7"/>
      <c r="I35" s="20">
        <f t="shared" si="0"/>
        <v>74330317</v>
      </c>
      <c r="J35" s="7"/>
      <c r="K35" s="20">
        <v>0</v>
      </c>
      <c r="L35" s="7"/>
      <c r="M35" s="20">
        <v>583192222</v>
      </c>
      <c r="N35" s="7"/>
      <c r="O35" s="20">
        <v>0</v>
      </c>
      <c r="P35" s="7"/>
      <c r="Q35" s="20">
        <f t="shared" si="1"/>
        <v>583192222</v>
      </c>
    </row>
    <row r="36" spans="1:17">
      <c r="A36" s="6" t="s">
        <v>53</v>
      </c>
      <c r="C36" s="20">
        <v>0</v>
      </c>
      <c r="D36" s="7"/>
      <c r="E36" s="20">
        <v>-473185069</v>
      </c>
      <c r="F36" s="7"/>
      <c r="G36" s="20">
        <v>0</v>
      </c>
      <c r="H36" s="7"/>
      <c r="I36" s="20">
        <f t="shared" si="0"/>
        <v>-473185069</v>
      </c>
      <c r="J36" s="7"/>
      <c r="K36" s="20">
        <v>0</v>
      </c>
      <c r="L36" s="7"/>
      <c r="M36" s="20">
        <v>1241780976</v>
      </c>
      <c r="N36" s="7"/>
      <c r="O36" s="20">
        <v>0</v>
      </c>
      <c r="P36" s="7"/>
      <c r="Q36" s="20">
        <f t="shared" si="1"/>
        <v>1241780976</v>
      </c>
    </row>
    <row r="37" spans="1:17" ht="24.75" thickBot="1">
      <c r="C37" s="21">
        <f>SUM(C8:C36)</f>
        <v>22443904485</v>
      </c>
      <c r="D37" s="7"/>
      <c r="E37" s="21">
        <f>SUM(E8:E36)</f>
        <v>25782853550</v>
      </c>
      <c r="F37" s="7"/>
      <c r="G37" s="21">
        <f>SUM(G8:G36)</f>
        <v>0</v>
      </c>
      <c r="H37" s="7"/>
      <c r="I37" s="21">
        <f>SUM(I8:I36)</f>
        <v>48226758035</v>
      </c>
      <c r="J37" s="7"/>
      <c r="K37" s="21">
        <f>SUM(K8:K36)</f>
        <v>65834954550</v>
      </c>
      <c r="L37" s="7"/>
      <c r="M37" s="21">
        <f>SUM(M8:M36)</f>
        <v>67879455793</v>
      </c>
      <c r="N37" s="7"/>
      <c r="O37" s="21">
        <f>SUM(O8:O36)</f>
        <v>13161600738</v>
      </c>
      <c r="P37" s="7"/>
      <c r="Q37" s="21">
        <f>SUM(Q8:Q36)</f>
        <v>146876011081</v>
      </c>
    </row>
    <row r="38" spans="1:17" ht="24.75" thickTop="1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A6" sqref="A6:C6"/>
    </sheetView>
  </sheetViews>
  <sheetFormatPr defaultRowHeight="24"/>
  <cols>
    <col min="1" max="1" width="25.85546875" style="6" bestFit="1" customWidth="1"/>
    <col min="2" max="2" width="1" style="6" customWidth="1"/>
    <col min="3" max="3" width="19.5703125" style="6" bestFit="1" customWidth="1"/>
    <col min="4" max="4" width="1" style="6" customWidth="1"/>
    <col min="5" max="5" width="36.140625" style="6" bestFit="1" customWidth="1"/>
    <col min="6" max="6" width="1" style="6" customWidth="1"/>
    <col min="7" max="7" width="31.42578125" style="6" bestFit="1" customWidth="1"/>
    <col min="8" max="8" width="1" style="6" customWidth="1"/>
    <col min="9" max="9" width="36.140625" style="6" bestFit="1" customWidth="1"/>
    <col min="10" max="10" width="1" style="6" customWidth="1"/>
    <col min="11" max="11" width="31.42578125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4.75">
      <c r="A3" s="29" t="s">
        <v>134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1" ht="24.75">
      <c r="A6" s="28" t="s">
        <v>167</v>
      </c>
      <c r="B6" s="28" t="s">
        <v>167</v>
      </c>
      <c r="C6" s="28" t="s">
        <v>167</v>
      </c>
      <c r="E6" s="28" t="s">
        <v>136</v>
      </c>
      <c r="F6" s="28" t="s">
        <v>136</v>
      </c>
      <c r="G6" s="28" t="s">
        <v>136</v>
      </c>
      <c r="I6" s="28" t="s">
        <v>137</v>
      </c>
      <c r="J6" s="28" t="s">
        <v>137</v>
      </c>
      <c r="K6" s="28" t="s">
        <v>137</v>
      </c>
    </row>
    <row r="7" spans="1:11" ht="24.75">
      <c r="A7" s="28" t="s">
        <v>168</v>
      </c>
      <c r="C7" s="28" t="s">
        <v>118</v>
      </c>
      <c r="E7" s="28" t="s">
        <v>169</v>
      </c>
      <c r="G7" s="28" t="s">
        <v>170</v>
      </c>
      <c r="I7" s="28" t="s">
        <v>169</v>
      </c>
      <c r="K7" s="28" t="s">
        <v>170</v>
      </c>
    </row>
    <row r="8" spans="1:11">
      <c r="A8" s="7" t="s">
        <v>131</v>
      </c>
      <c r="B8" s="7"/>
      <c r="C8" s="7" t="s">
        <v>132</v>
      </c>
      <c r="D8" s="7"/>
      <c r="E8" s="8">
        <v>12209514</v>
      </c>
      <c r="F8" s="7"/>
      <c r="G8" s="14">
        <f>E8/E9</f>
        <v>1</v>
      </c>
      <c r="H8" s="7"/>
      <c r="I8" s="8">
        <v>44086839</v>
      </c>
      <c r="J8" s="7"/>
      <c r="K8" s="14">
        <f>I8/I9</f>
        <v>1</v>
      </c>
    </row>
    <row r="9" spans="1:11" ht="24.75" thickBot="1">
      <c r="A9" s="7"/>
      <c r="B9" s="7"/>
      <c r="C9" s="7"/>
      <c r="D9" s="7"/>
      <c r="E9" s="9">
        <f>SUM(E8)</f>
        <v>12209514</v>
      </c>
      <c r="F9" s="7"/>
      <c r="G9" s="15">
        <f>SUM(G8)</f>
        <v>1</v>
      </c>
      <c r="H9" s="7"/>
      <c r="I9" s="9">
        <f>SUM(I8)</f>
        <v>44086839</v>
      </c>
      <c r="J9" s="7"/>
      <c r="K9" s="15">
        <f>I8/I9</f>
        <v>1</v>
      </c>
    </row>
    <row r="10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9" sqref="A9"/>
    </sheetView>
  </sheetViews>
  <sheetFormatPr defaultRowHeight="24"/>
  <cols>
    <col min="1" max="1" width="46.28515625" style="6" bestFit="1" customWidth="1"/>
    <col min="2" max="2" width="1" style="6" customWidth="1"/>
    <col min="3" max="3" width="18.7109375" style="6" customWidth="1"/>
    <col min="4" max="4" width="1" style="6" customWidth="1"/>
    <col min="5" max="5" width="21.4257812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24.75">
      <c r="A2" s="29" t="s">
        <v>0</v>
      </c>
      <c r="B2" s="29"/>
      <c r="C2" s="29"/>
      <c r="D2" s="29"/>
      <c r="E2" s="29"/>
    </row>
    <row r="3" spans="1:5" ht="24.75">
      <c r="A3" s="29" t="s">
        <v>134</v>
      </c>
      <c r="B3" s="29"/>
      <c r="C3" s="29"/>
      <c r="D3" s="29"/>
      <c r="E3" s="29"/>
    </row>
    <row r="4" spans="1:5" ht="24.75">
      <c r="A4" s="29" t="s">
        <v>2</v>
      </c>
      <c r="B4" s="29"/>
      <c r="C4" s="29"/>
      <c r="D4" s="29"/>
      <c r="E4" s="29"/>
    </row>
    <row r="5" spans="1:5" ht="24.75">
      <c r="E5" s="12" t="s">
        <v>180</v>
      </c>
    </row>
    <row r="6" spans="1:5" ht="24.75">
      <c r="A6" s="27" t="s">
        <v>171</v>
      </c>
      <c r="C6" s="28" t="s">
        <v>136</v>
      </c>
      <c r="E6" s="28" t="s">
        <v>181</v>
      </c>
    </row>
    <row r="7" spans="1:5" ht="24.75">
      <c r="A7" s="28" t="s">
        <v>171</v>
      </c>
      <c r="C7" s="28" t="s">
        <v>121</v>
      </c>
      <c r="E7" s="28" t="s">
        <v>121</v>
      </c>
    </row>
    <row r="8" spans="1:5" ht="24.75">
      <c r="A8" s="22" t="s">
        <v>179</v>
      </c>
      <c r="C8" s="20">
        <v>0</v>
      </c>
      <c r="D8" s="20"/>
      <c r="E8" s="20">
        <v>984010</v>
      </c>
    </row>
    <row r="9" spans="1:5" ht="24.75">
      <c r="A9" s="22" t="s">
        <v>172</v>
      </c>
      <c r="C9" s="20">
        <v>0</v>
      </c>
      <c r="D9" s="20"/>
      <c r="E9" s="20">
        <v>-5241423</v>
      </c>
    </row>
    <row r="10" spans="1:5" ht="25.5" thickBot="1">
      <c r="A10" s="22" t="s">
        <v>143</v>
      </c>
      <c r="C10" s="21">
        <f>SUM(C8:C9)</f>
        <v>0</v>
      </c>
      <c r="D10" s="20"/>
      <c r="E10" s="21">
        <f>SUM(E8:E9)</f>
        <v>-4257413</v>
      </c>
    </row>
    <row r="11" spans="1:5" ht="24.75" thickTop="1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2021-05-24T12:45:46Z</dcterms:created>
  <dcterms:modified xsi:type="dcterms:W3CDTF">2021-05-31T11:01:07Z</dcterms:modified>
</cp:coreProperties>
</file>