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8F4BAFB6-F5B1-49B5-A448-9E22C513C93A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4" l="1"/>
  <c r="C10" i="15"/>
  <c r="E10" i="14"/>
  <c r="G10" i="13"/>
  <c r="G9" i="13"/>
  <c r="G8" i="13"/>
  <c r="E10" i="13"/>
  <c r="C9" i="15" s="1"/>
  <c r="I10" i="13"/>
  <c r="K8" i="13" s="1"/>
  <c r="O49" i="12"/>
  <c r="Q9" i="12"/>
  <c r="Q10" i="12"/>
  <c r="Q49" i="12" s="1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8" i="12"/>
  <c r="C49" i="12"/>
  <c r="E49" i="12"/>
  <c r="G49" i="12"/>
  <c r="K49" i="12"/>
  <c r="M49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8" i="11"/>
  <c r="I32" i="11"/>
  <c r="Q33" i="11"/>
  <c r="O33" i="11"/>
  <c r="M33" i="11"/>
  <c r="E33" i="11"/>
  <c r="C33" i="11"/>
  <c r="G33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8" i="11"/>
  <c r="R4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8" i="10"/>
  <c r="E47" i="10"/>
  <c r="G47" i="10"/>
  <c r="M47" i="10"/>
  <c r="O47" i="10"/>
  <c r="F57" i="9"/>
  <c r="M50" i="9"/>
  <c r="O5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8" i="9"/>
  <c r="G50" i="9"/>
  <c r="E50" i="9"/>
  <c r="I18" i="8"/>
  <c r="K18" i="8"/>
  <c r="M18" i="8"/>
  <c r="O18" i="8"/>
  <c r="Q18" i="8"/>
  <c r="S18" i="8"/>
  <c r="T30" i="7"/>
  <c r="S25" i="7"/>
  <c r="Q25" i="7"/>
  <c r="O25" i="7"/>
  <c r="M25" i="7"/>
  <c r="K25" i="7"/>
  <c r="I25" i="7"/>
  <c r="S11" i="6"/>
  <c r="K11" i="6"/>
  <c r="M11" i="6"/>
  <c r="O11" i="6"/>
  <c r="Q11" i="6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8" i="4"/>
  <c r="AI38" i="3"/>
  <c r="AG38" i="3"/>
  <c r="AA38" i="3"/>
  <c r="W38" i="3"/>
  <c r="S38" i="3"/>
  <c r="Q38" i="3"/>
  <c r="AK38" i="3"/>
  <c r="Y22" i="1"/>
  <c r="E22" i="1"/>
  <c r="G22" i="1"/>
  <c r="K22" i="1"/>
  <c r="O22" i="1"/>
  <c r="U22" i="1"/>
  <c r="W22" i="1"/>
  <c r="K9" i="13" l="1"/>
  <c r="K10" i="13" s="1"/>
  <c r="I49" i="12"/>
  <c r="C8" i="15" s="1"/>
  <c r="Q47" i="10"/>
  <c r="I47" i="10"/>
  <c r="I33" i="11"/>
  <c r="C7" i="15" s="1"/>
  <c r="S33" i="11"/>
  <c r="U8" i="11" s="1"/>
  <c r="C11" i="15"/>
  <c r="U13" i="11"/>
  <c r="U17" i="11"/>
  <c r="U29" i="11"/>
  <c r="U12" i="11"/>
  <c r="U14" i="11"/>
  <c r="U18" i="11"/>
  <c r="U30" i="11"/>
  <c r="U24" i="11"/>
  <c r="U19" i="11"/>
  <c r="U23" i="11"/>
  <c r="U16" i="11"/>
  <c r="U28" i="11"/>
  <c r="K9" i="11"/>
  <c r="K13" i="11"/>
  <c r="K17" i="11"/>
  <c r="K21" i="11"/>
  <c r="K25" i="11"/>
  <c r="K29" i="11"/>
  <c r="K8" i="11"/>
  <c r="K10" i="11"/>
  <c r="K14" i="11"/>
  <c r="K18" i="11"/>
  <c r="K22" i="11"/>
  <c r="K26" i="11"/>
  <c r="K30" i="11"/>
  <c r="K11" i="11"/>
  <c r="K15" i="11"/>
  <c r="K19" i="11"/>
  <c r="K23" i="11"/>
  <c r="K27" i="11"/>
  <c r="K31" i="11"/>
  <c r="K12" i="11"/>
  <c r="K16" i="11"/>
  <c r="K20" i="11"/>
  <c r="K28" i="11"/>
  <c r="K32" i="11"/>
  <c r="K24" i="11"/>
  <c r="Q50" i="9"/>
  <c r="I50" i="9"/>
  <c r="K33" i="11" l="1"/>
  <c r="U31" i="11"/>
  <c r="U15" i="11"/>
  <c r="U26" i="11"/>
  <c r="U10" i="11"/>
  <c r="U25" i="11"/>
  <c r="U9" i="11"/>
  <c r="U33" i="11"/>
  <c r="U32" i="11"/>
  <c r="U27" i="11"/>
  <c r="U11" i="11"/>
  <c r="U22" i="11"/>
  <c r="U20" i="11"/>
  <c r="U21" i="11"/>
  <c r="E7" i="15"/>
  <c r="E8" i="15"/>
  <c r="E9" i="15"/>
  <c r="E10" i="15"/>
  <c r="E11" i="15" l="1"/>
  <c r="G11" i="15"/>
</calcChain>
</file>

<file path=xl/sharedStrings.xml><?xml version="1.0" encoding="utf-8"?>
<sst xmlns="http://schemas.openxmlformats.org/spreadsheetml/2006/main" count="846" uniqueCount="228">
  <si>
    <t>صندوق سرمایه‌گذاری ثابت نامی مفید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</si>
  <si>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</si>
  <si>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</si>
  <si>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</si>
  <si>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</si>
  <si>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</si>
  <si>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</si>
  <si>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</si>
  <si>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</si>
  <si>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</si>
  <si>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</si>
  <si>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</si>
  <si>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</si>
  <si>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</si>
  <si>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</si>
  <si>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</si>
  <si>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</si>
  <si>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پتروشیمی جم</t>
  </si>
  <si>
    <t>پلیمر آریا ساسول</t>
  </si>
  <si>
    <t>توسعه سامانه ی نرم افزاری نگین</t>
  </si>
  <si>
    <t>ریل پرداز نو آفرین</t>
  </si>
  <si>
    <t>سرمایه‌گذاری‌غدیر(هلدینگ‌</t>
  </si>
  <si>
    <t>صندوق س.توسعه اندوخته آینده-س</t>
  </si>
  <si>
    <t>فولاد  خوزستان</t>
  </si>
  <si>
    <t>فولاد مبارکه اصفهان</t>
  </si>
  <si>
    <t>پتروشیمی تندگویان</t>
  </si>
  <si>
    <t>ح . فجر انرژی خلیج فارس</t>
  </si>
  <si>
    <t>صنایع پتروشیمی خلیج فارس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</si>
  <si>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</si>
  <si>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</si>
  <si>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</si>
  <si>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</si>
  <si>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</si>
  <si>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/>
  </si>
  <si>
    <t>1401/06/16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</si>
  <si>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</si>
  <si>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</si>
  <si>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</si>
  <si>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</si>
  <si>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</si>
  <si>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</si>
  <si>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</si>
  <si>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</si>
  <si>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</si>
  <si>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</si>
  <si>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</si>
  <si>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</si>
  <si>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</si>
  <si>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</si>
  <si>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</si>
  <si>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</si>
  <si>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</si>
  <si>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</si>
  <si>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</si>
  <si>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</si>
  <si>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</si>
  <si>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</si>
  <si>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</si>
  <si>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</si>
  <si>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</si>
  <si>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</si>
  <si>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</si>
  <si>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</si>
  <si>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</si>
  <si>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</si>
  <si>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</si>
  <si>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</si>
  <si>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</si>
  <si>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</si>
  <si>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</si>
  <si>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</si>
  <si>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</si>
  <si>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</si>
  <si>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</si>
  <si>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</si>
  <si>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</si>
  <si>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</si>
  <si>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</si>
  <si>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</si>
  <si>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</si>
  <si>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</si>
  <si>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</si>
  <si>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</si>
  <si>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</si>
  <si>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</si>
  <si>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</si>
  <si>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</si>
  <si>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اسنادخزانه-م9بودجه98-000923</t>
  </si>
  <si>
    <t>1398/07/23</t>
  </si>
  <si>
    <t>1400/09/23</t>
  </si>
  <si>
    <t>صکوک اجاره مخابرات-3 ماهه 16%</t>
  </si>
  <si>
    <t>1397/02/30</t>
  </si>
  <si>
    <t>1401/02/30</t>
  </si>
  <si>
    <t>مرابحه عام دولت3-ش.خ 0104</t>
  </si>
  <si>
    <t>1399/04/03</t>
  </si>
  <si>
    <t>1401/04/03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</si>
  <si>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</si>
  <si>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</si>
  <si>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</si>
  <si>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</si>
  <si>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</si>
  <si>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</si>
  <si>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مرابحه عام دولت4-ش.خ 0206</t>
  </si>
  <si>
    <t>1402/06/12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</si>
  <si>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</si>
  <si>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</si>
  <si>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</si>
  <si>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</si>
  <si>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</si>
  <si>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</si>
  <si>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</si>
  <si>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</si>
  <si>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</si>
  <si>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</si>
  <si>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</si>
  <si>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</si>
  <si>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</si>
  <si>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</si>
  <si>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</si>
  <si>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منفعت دولت5-ش.خاص کاردان0108</t>
  </si>
  <si>
    <t>1398/08/18</t>
  </si>
  <si>
    <t>1401/08/18</t>
  </si>
  <si>
    <t>منفعت دولت5-ش.خاص کاریزما0108</t>
  </si>
  <si>
    <t>اسنادخزانه-م17بودجه99-010226</t>
  </si>
  <si>
    <t>1400/01/14</t>
  </si>
  <si>
    <t>1401/02/26</t>
  </si>
  <si>
    <t>منفعت صبا اروند ملت 14001222</t>
  </si>
  <si>
    <t>1397/12/22</t>
  </si>
  <si>
    <t>1400/12/22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</si>
  <si>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</si>
  <si>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</si>
  <si>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</si>
  <si>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</si>
  <si>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</si>
  <si>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</si>
  <si>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</si>
  <si>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</si>
  <si>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</si>
  <si>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</si>
  <si>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</si>
  <si>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</si>
  <si>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</si>
  <si>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</si>
  <si>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</si>
  <si>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</si>
  <si>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</si>
  <si>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</si>
  <si>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</si>
  <si>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</si>
  <si>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</si>
  <si>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</si>
  <si>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</si>
  <si>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</si>
  <si>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</si>
  <si>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</si>
  <si>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</si>
  <si>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</si>
  <si>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</si>
  <si>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</si>
  <si>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</si>
  <si>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</si>
  <si>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</si>
  <si>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0008</t>
  </si>
  <si>
    <t>1400/08/04</t>
  </si>
  <si>
    <t>مرابحه عام دولت4-ش.خ 0006</t>
  </si>
  <si>
    <t>1400/06/07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</si>
  <si>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</si>
  <si>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</si>
  <si>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</si>
  <si>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</si>
  <si>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</si>
  <si>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</si>
  <si>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</si>
  <si>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1400/05/11</t>
  </si>
  <si>
    <t>1400/04/09</t>
  </si>
  <si>
    <t>1400/04/12</t>
  </si>
  <si>
    <t>1400/02/28</t>
  </si>
  <si>
    <t>صنعت غذایی کورش</t>
  </si>
  <si>
    <t>1400/04/13</t>
  </si>
  <si>
    <t>سپید ماکیان</t>
  </si>
  <si>
    <t>1400/04/27</t>
  </si>
  <si>
    <t>تولید و توسعه سرب روی ایرانیان</t>
  </si>
  <si>
    <t>1400/04/06</t>
  </si>
  <si>
    <t>گسترش صنایع روی ایرانیان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</si>
  <si>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</si>
  <si>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</si>
  <si>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</si>
  <si>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</si>
  <si>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</si>
  <si>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</si>
  <si>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سپیدار سیستم آسیا</t>
  </si>
  <si>
    <t>گ.مدیریت ارزش سرمایه ص ب کشوری</t>
  </si>
  <si>
    <t>محصولات کاغذی لطیف</t>
  </si>
  <si>
    <t>فرآوری معدنی اپال کانی پارس</t>
  </si>
  <si>
    <t>سرمایه گذاری هامون صبا</t>
  </si>
  <si>
    <t>سرمایه گذاری صبا تامین</t>
  </si>
  <si>
    <t>س. و خدمات مدیریت صند. ب کشوری</t>
  </si>
  <si>
    <t>اسنادخزانه-م7بودجه98-000719</t>
  </si>
  <si>
    <t>اسنادخزانه-م6بودجه98-000519</t>
  </si>
  <si>
    <t>اسنادخزانه-م20بودجه97-000324</t>
  </si>
  <si>
    <t>اسنادخزانه-م18بودجه97-000525</t>
  </si>
  <si>
    <t>اسنادخزانه-م16بودجه97-000407</t>
  </si>
  <si>
    <t>اسنادخزانه-م8بودجه98-000817</t>
  </si>
  <si>
    <t>اسنادخزانه-م23بودجه97-000824</t>
  </si>
  <si>
    <t>اسنادخزانه-م4بودجه98-000421</t>
  </si>
  <si>
    <t>اسنادخزانه-م21بودجه97-000728</t>
  </si>
  <si>
    <t>اسنادخزانه-م5بودجه98-000422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</si>
  <si>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</si>
  <si>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</si>
  <si>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</si>
  <si>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</si>
  <si>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</si>
  <si>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</si>
  <si>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</si>
  <si>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</si>
  <si>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</si>
  <si>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</si>
  <si>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</si>
  <si>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</si>
  <si>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</si>
  <si>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</si>
  <si>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</si>
  <si>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-</t>
  </si>
  <si>
    <t>1400/09/01</t>
  </si>
  <si>
    <t>جلوگیری از نوسانات ناگهانی</t>
  </si>
  <si>
    <t xml:space="preserve">از ابتدای سال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</si>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</sst>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164" fontId="2" fillId="0" borderId="0" xfId="1" applyNumberFormat="1" applyFont="1"/>
    <xf numFmtId="165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771E06F-28BF-4A7A-8042-443CC37FB5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D4F0-06AA-4739-A328-4FA52F9A17E0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95250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7"/>
  <sheetViews>
    <sheetView rightToLeft="1" topLeftCell="A37" workbookViewId="0">
      <selection activeCell="I53" sqref="I53"/>
    </sheetView>
  </sheetViews>
  <sheetFormatPr defaultRowHeight="24"/>
  <cols>
    <col min="1" max="1" width="33.140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3</v>
      </c>
      <c r="C6" s="21" t="s">
        <v>155</v>
      </c>
      <c r="D6" s="21" t="s">
        <v>155</v>
      </c>
      <c r="E6" s="21" t="s">
        <v>155</v>
      </c>
      <c r="F6" s="21" t="s">
        <v>155</v>
      </c>
      <c r="G6" s="21" t="s">
        <v>155</v>
      </c>
      <c r="H6" s="21" t="s">
        <v>155</v>
      </c>
      <c r="I6" s="21" t="s">
        <v>155</v>
      </c>
      <c r="K6" s="21" t="s">
        <v>156</v>
      </c>
      <c r="L6" s="21" t="s">
        <v>156</v>
      </c>
      <c r="M6" s="21" t="s">
        <v>156</v>
      </c>
      <c r="N6" s="21" t="s">
        <v>156</v>
      </c>
      <c r="O6" s="21" t="s">
        <v>156</v>
      </c>
      <c r="P6" s="21" t="s">
        <v>156</v>
      </c>
      <c r="Q6" s="21" t="s">
        <v>156</v>
      </c>
    </row>
    <row r="7" spans="1:17" ht="24.75">
      <c r="A7" s="21" t="s">
        <v>3</v>
      </c>
      <c r="C7" s="21" t="s">
        <v>7</v>
      </c>
      <c r="E7" s="21" t="s">
        <v>186</v>
      </c>
      <c r="G7" s="21" t="s">
        <v>187</v>
      </c>
      <c r="I7" s="21" t="s">
        <v>188</v>
      </c>
      <c r="K7" s="21" t="s">
        <v>7</v>
      </c>
      <c r="M7" s="21" t="s">
        <v>186</v>
      </c>
      <c r="O7" s="21" t="s">
        <v>187</v>
      </c>
      <c r="Q7" s="21" t="s">
        <v>188</v>
      </c>
    </row>
    <row r="8" spans="1:17">
      <c r="A8" s="1" t="s">
        <v>26</v>
      </c>
      <c r="C8" s="5">
        <v>2305720</v>
      </c>
      <c r="D8" s="5"/>
      <c r="E8" s="5">
        <v>20444648616</v>
      </c>
      <c r="F8" s="5"/>
      <c r="G8" s="5">
        <v>20533160389</v>
      </c>
      <c r="H8" s="5"/>
      <c r="I8" s="5">
        <f>E8-G8</f>
        <v>-88511773</v>
      </c>
      <c r="J8" s="5"/>
      <c r="K8" s="5">
        <v>2305720</v>
      </c>
      <c r="L8" s="5"/>
      <c r="M8" s="5">
        <v>20444648616</v>
      </c>
      <c r="N8" s="5"/>
      <c r="O8" s="5">
        <v>20533160389</v>
      </c>
      <c r="P8" s="5"/>
      <c r="Q8" s="5">
        <f>M8-O8</f>
        <v>-88511773</v>
      </c>
    </row>
    <row r="9" spans="1:17">
      <c r="A9" s="1" t="s">
        <v>22</v>
      </c>
      <c r="C9" s="5">
        <v>650000</v>
      </c>
      <c r="D9" s="5"/>
      <c r="E9" s="5">
        <v>155364185681</v>
      </c>
      <c r="F9" s="5"/>
      <c r="G9" s="5">
        <v>155422020985</v>
      </c>
      <c r="H9" s="5"/>
      <c r="I9" s="5">
        <f t="shared" ref="I9:I49" si="0">E9-G9</f>
        <v>-57835304</v>
      </c>
      <c r="J9" s="5"/>
      <c r="K9" s="5">
        <v>650000</v>
      </c>
      <c r="L9" s="5"/>
      <c r="M9" s="5">
        <v>155364185681</v>
      </c>
      <c r="N9" s="5"/>
      <c r="O9" s="5">
        <v>156108599635</v>
      </c>
      <c r="P9" s="5"/>
      <c r="Q9" s="5">
        <f t="shared" ref="Q9:Q49" si="1">M9-O9</f>
        <v>-744413954</v>
      </c>
    </row>
    <row r="10" spans="1:17">
      <c r="A10" s="1" t="s">
        <v>17</v>
      </c>
      <c r="C10" s="5">
        <v>1500000</v>
      </c>
      <c r="D10" s="5"/>
      <c r="E10" s="5">
        <v>72466245000</v>
      </c>
      <c r="F10" s="5"/>
      <c r="G10" s="5">
        <v>72240214417</v>
      </c>
      <c r="H10" s="5"/>
      <c r="I10" s="5">
        <f t="shared" si="0"/>
        <v>226030583</v>
      </c>
      <c r="J10" s="5"/>
      <c r="K10" s="5">
        <v>1500000</v>
      </c>
      <c r="L10" s="5"/>
      <c r="M10" s="5">
        <v>72466245000</v>
      </c>
      <c r="N10" s="5"/>
      <c r="O10" s="5">
        <v>80848548901</v>
      </c>
      <c r="P10" s="5"/>
      <c r="Q10" s="5">
        <f t="shared" si="1"/>
        <v>-8382303901</v>
      </c>
    </row>
    <row r="11" spans="1:17">
      <c r="A11" s="1" t="s">
        <v>25</v>
      </c>
      <c r="C11" s="5">
        <v>7788881</v>
      </c>
      <c r="D11" s="5"/>
      <c r="E11" s="5">
        <v>89588897455</v>
      </c>
      <c r="F11" s="5"/>
      <c r="G11" s="5">
        <v>89659844987</v>
      </c>
      <c r="H11" s="5"/>
      <c r="I11" s="5">
        <f t="shared" si="0"/>
        <v>-70947532</v>
      </c>
      <c r="J11" s="5"/>
      <c r="K11" s="5">
        <v>7788881</v>
      </c>
      <c r="L11" s="5"/>
      <c r="M11" s="5">
        <v>89588897455</v>
      </c>
      <c r="N11" s="5"/>
      <c r="O11" s="5">
        <v>89659844987</v>
      </c>
      <c r="P11" s="5"/>
      <c r="Q11" s="5">
        <f t="shared" si="1"/>
        <v>-70947532</v>
      </c>
    </row>
    <row r="12" spans="1:17">
      <c r="A12" s="1" t="s">
        <v>18</v>
      </c>
      <c r="C12" s="5">
        <v>300000</v>
      </c>
      <c r="D12" s="5"/>
      <c r="E12" s="5">
        <v>31380269805</v>
      </c>
      <c r="F12" s="5"/>
      <c r="G12" s="5">
        <v>31320526163</v>
      </c>
      <c r="H12" s="5"/>
      <c r="I12" s="5">
        <f t="shared" si="0"/>
        <v>59743642</v>
      </c>
      <c r="J12" s="5"/>
      <c r="K12" s="5">
        <v>300000</v>
      </c>
      <c r="L12" s="5"/>
      <c r="M12" s="5">
        <v>31380269805</v>
      </c>
      <c r="N12" s="5"/>
      <c r="O12" s="5">
        <v>34355323223</v>
      </c>
      <c r="P12" s="5"/>
      <c r="Q12" s="5">
        <f t="shared" si="1"/>
        <v>-2975053418</v>
      </c>
    </row>
    <row r="13" spans="1:17">
      <c r="A13" s="1" t="s">
        <v>15</v>
      </c>
      <c r="C13" s="5">
        <v>34494</v>
      </c>
      <c r="D13" s="5"/>
      <c r="E13" s="5">
        <v>820872933</v>
      </c>
      <c r="F13" s="5"/>
      <c r="G13" s="5">
        <v>845050717</v>
      </c>
      <c r="H13" s="5"/>
      <c r="I13" s="5">
        <f t="shared" si="0"/>
        <v>-24177784</v>
      </c>
      <c r="J13" s="5"/>
      <c r="K13" s="5">
        <v>34494</v>
      </c>
      <c r="L13" s="5"/>
      <c r="M13" s="5">
        <v>820872933</v>
      </c>
      <c r="N13" s="5"/>
      <c r="O13" s="5">
        <v>847294117</v>
      </c>
      <c r="P13" s="5"/>
      <c r="Q13" s="5">
        <f t="shared" si="1"/>
        <v>-26421184</v>
      </c>
    </row>
    <row r="14" spans="1:17">
      <c r="A14" s="1" t="s">
        <v>20</v>
      </c>
      <c r="C14" s="5">
        <v>1394767</v>
      </c>
      <c r="D14" s="5"/>
      <c r="E14" s="5">
        <v>6885200765</v>
      </c>
      <c r="F14" s="5"/>
      <c r="G14" s="5">
        <v>7886905829</v>
      </c>
      <c r="H14" s="5"/>
      <c r="I14" s="5">
        <f t="shared" si="0"/>
        <v>-1001705064</v>
      </c>
      <c r="J14" s="5"/>
      <c r="K14" s="5">
        <v>1394767</v>
      </c>
      <c r="L14" s="5"/>
      <c r="M14" s="5">
        <v>6885200765</v>
      </c>
      <c r="N14" s="5"/>
      <c r="O14" s="5">
        <v>7882881362</v>
      </c>
      <c r="P14" s="5"/>
      <c r="Q14" s="5">
        <f t="shared" si="1"/>
        <v>-997680597</v>
      </c>
    </row>
    <row r="15" spans="1:17">
      <c r="A15" s="1" t="s">
        <v>27</v>
      </c>
      <c r="C15" s="5">
        <v>2000000</v>
      </c>
      <c r="D15" s="5"/>
      <c r="E15" s="5">
        <v>20079810000</v>
      </c>
      <c r="F15" s="5"/>
      <c r="G15" s="5">
        <v>20151629628</v>
      </c>
      <c r="H15" s="5"/>
      <c r="I15" s="5">
        <f t="shared" si="0"/>
        <v>-71819628</v>
      </c>
      <c r="J15" s="5"/>
      <c r="K15" s="5">
        <v>2000000</v>
      </c>
      <c r="L15" s="5"/>
      <c r="M15" s="5">
        <v>20079810000</v>
      </c>
      <c r="N15" s="5"/>
      <c r="O15" s="5">
        <v>20151629628</v>
      </c>
      <c r="P15" s="5"/>
      <c r="Q15" s="5">
        <f t="shared" si="1"/>
        <v>-71819628</v>
      </c>
    </row>
    <row r="16" spans="1:17">
      <c r="A16" s="1" t="s">
        <v>21</v>
      </c>
      <c r="C16" s="5">
        <v>4500000</v>
      </c>
      <c r="D16" s="5"/>
      <c r="E16" s="5">
        <v>65398549500</v>
      </c>
      <c r="F16" s="5"/>
      <c r="G16" s="5">
        <v>65216266285</v>
      </c>
      <c r="H16" s="5"/>
      <c r="I16" s="5">
        <f t="shared" si="0"/>
        <v>182283215</v>
      </c>
      <c r="J16" s="5"/>
      <c r="K16" s="5">
        <v>4500000</v>
      </c>
      <c r="L16" s="5"/>
      <c r="M16" s="5">
        <v>65398549500</v>
      </c>
      <c r="N16" s="5"/>
      <c r="O16" s="5">
        <v>66464065765</v>
      </c>
      <c r="P16" s="5"/>
      <c r="Q16" s="5">
        <f t="shared" si="1"/>
        <v>-1065516265</v>
      </c>
    </row>
    <row r="17" spans="1:17">
      <c r="A17" s="1" t="s">
        <v>24</v>
      </c>
      <c r="C17" s="5">
        <v>8250000</v>
      </c>
      <c r="D17" s="5"/>
      <c r="E17" s="5">
        <v>82993234500</v>
      </c>
      <c r="F17" s="5"/>
      <c r="G17" s="5">
        <v>82967674975</v>
      </c>
      <c r="H17" s="5"/>
      <c r="I17" s="5">
        <f t="shared" si="0"/>
        <v>25559525</v>
      </c>
      <c r="J17" s="5"/>
      <c r="K17" s="5">
        <v>8250000</v>
      </c>
      <c r="L17" s="5"/>
      <c r="M17" s="5">
        <v>82993234500</v>
      </c>
      <c r="N17" s="5"/>
      <c r="O17" s="5">
        <v>85565731917</v>
      </c>
      <c r="P17" s="5"/>
      <c r="Q17" s="5">
        <f t="shared" si="1"/>
        <v>-2572497417</v>
      </c>
    </row>
    <row r="18" spans="1:17">
      <c r="A18" s="1" t="s">
        <v>23</v>
      </c>
      <c r="C18" s="5">
        <v>9600000</v>
      </c>
      <c r="D18" s="5"/>
      <c r="E18" s="5">
        <v>60024715200</v>
      </c>
      <c r="F18" s="5"/>
      <c r="G18" s="5">
        <v>60189032614</v>
      </c>
      <c r="H18" s="5"/>
      <c r="I18" s="5">
        <f t="shared" si="0"/>
        <v>-164317414</v>
      </c>
      <c r="J18" s="5"/>
      <c r="K18" s="5">
        <v>9600000</v>
      </c>
      <c r="L18" s="5"/>
      <c r="M18" s="5">
        <v>60024715200</v>
      </c>
      <c r="N18" s="5"/>
      <c r="O18" s="5">
        <v>62432526353</v>
      </c>
      <c r="P18" s="5"/>
      <c r="Q18" s="5">
        <f t="shared" si="1"/>
        <v>-2407811153</v>
      </c>
    </row>
    <row r="19" spans="1:17">
      <c r="A19" s="1" t="s">
        <v>16</v>
      </c>
      <c r="C19" s="5">
        <v>12000000</v>
      </c>
      <c r="D19" s="5"/>
      <c r="E19" s="5">
        <v>71094456000</v>
      </c>
      <c r="F19" s="5"/>
      <c r="G19" s="5">
        <v>71518464609</v>
      </c>
      <c r="H19" s="5"/>
      <c r="I19" s="5">
        <f t="shared" si="0"/>
        <v>-424008609</v>
      </c>
      <c r="J19" s="5"/>
      <c r="K19" s="5">
        <v>12000000</v>
      </c>
      <c r="L19" s="5"/>
      <c r="M19" s="5">
        <v>71094456000</v>
      </c>
      <c r="N19" s="5"/>
      <c r="O19" s="5">
        <v>71512567360</v>
      </c>
      <c r="P19" s="5"/>
      <c r="Q19" s="5">
        <f t="shared" si="1"/>
        <v>-418111360</v>
      </c>
    </row>
    <row r="20" spans="1:17">
      <c r="A20" s="1" t="s">
        <v>19</v>
      </c>
      <c r="C20" s="5">
        <v>0</v>
      </c>
      <c r="D20" s="5"/>
      <c r="E20" s="5">
        <v>0</v>
      </c>
      <c r="F20" s="5"/>
      <c r="G20" s="5">
        <v>122213547</v>
      </c>
      <c r="H20" s="5"/>
      <c r="I20" s="5">
        <f t="shared" si="0"/>
        <v>-122213547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f t="shared" si="1"/>
        <v>0</v>
      </c>
    </row>
    <row r="21" spans="1:17">
      <c r="A21" s="1" t="s">
        <v>126</v>
      </c>
      <c r="C21" s="5">
        <v>300000</v>
      </c>
      <c r="D21" s="5"/>
      <c r="E21" s="5">
        <v>299945625000</v>
      </c>
      <c r="F21" s="5"/>
      <c r="G21" s="5">
        <v>297376791562</v>
      </c>
      <c r="H21" s="5"/>
      <c r="I21" s="5">
        <f t="shared" si="0"/>
        <v>2568833438</v>
      </c>
      <c r="J21" s="5"/>
      <c r="K21" s="5">
        <v>300000</v>
      </c>
      <c r="L21" s="5"/>
      <c r="M21" s="5">
        <v>299945625000</v>
      </c>
      <c r="N21" s="5"/>
      <c r="O21" s="5">
        <v>297376791562</v>
      </c>
      <c r="P21" s="5"/>
      <c r="Q21" s="5">
        <f t="shared" si="1"/>
        <v>2568833438</v>
      </c>
    </row>
    <row r="22" spans="1:17">
      <c r="A22" s="1" t="s">
        <v>61</v>
      </c>
      <c r="C22" s="5">
        <v>24946</v>
      </c>
      <c r="D22" s="5"/>
      <c r="E22" s="5">
        <v>22192578421</v>
      </c>
      <c r="F22" s="5"/>
      <c r="G22" s="5">
        <v>21866817770</v>
      </c>
      <c r="H22" s="5"/>
      <c r="I22" s="5">
        <f t="shared" si="0"/>
        <v>325760651</v>
      </c>
      <c r="J22" s="5"/>
      <c r="K22" s="5">
        <v>24946</v>
      </c>
      <c r="L22" s="5"/>
      <c r="M22" s="5">
        <v>22192578421</v>
      </c>
      <c r="N22" s="5"/>
      <c r="O22" s="5">
        <v>21457479150</v>
      </c>
      <c r="P22" s="5"/>
      <c r="Q22" s="5">
        <f t="shared" si="1"/>
        <v>735099271</v>
      </c>
    </row>
    <row r="23" spans="1:17">
      <c r="A23" s="1" t="s">
        <v>49</v>
      </c>
      <c r="C23" s="5">
        <v>237059</v>
      </c>
      <c r="D23" s="5"/>
      <c r="E23" s="5">
        <v>235288660207</v>
      </c>
      <c r="F23" s="5"/>
      <c r="G23" s="5">
        <v>231406474626</v>
      </c>
      <c r="H23" s="5"/>
      <c r="I23" s="5">
        <f t="shared" si="0"/>
        <v>3882185581</v>
      </c>
      <c r="J23" s="5"/>
      <c r="K23" s="5">
        <v>237059</v>
      </c>
      <c r="L23" s="5"/>
      <c r="M23" s="5">
        <v>235288660207</v>
      </c>
      <c r="N23" s="5"/>
      <c r="O23" s="5">
        <v>224576332932</v>
      </c>
      <c r="P23" s="5"/>
      <c r="Q23" s="5">
        <f t="shared" si="1"/>
        <v>10712327275</v>
      </c>
    </row>
    <row r="24" spans="1:17">
      <c r="A24" s="1" t="s">
        <v>64</v>
      </c>
      <c r="C24" s="5">
        <v>6037</v>
      </c>
      <c r="D24" s="5"/>
      <c r="E24" s="5">
        <v>5299181240</v>
      </c>
      <c r="F24" s="5"/>
      <c r="G24" s="5">
        <v>5215022605</v>
      </c>
      <c r="H24" s="5"/>
      <c r="I24" s="5">
        <f t="shared" si="0"/>
        <v>84158635</v>
      </c>
      <c r="J24" s="5"/>
      <c r="K24" s="5">
        <v>6037</v>
      </c>
      <c r="L24" s="5"/>
      <c r="M24" s="5">
        <v>5299181240</v>
      </c>
      <c r="N24" s="5"/>
      <c r="O24" s="5">
        <v>5109161656</v>
      </c>
      <c r="P24" s="5"/>
      <c r="Q24" s="5">
        <f t="shared" si="1"/>
        <v>190019584</v>
      </c>
    </row>
    <row r="25" spans="1:17">
      <c r="A25" s="1" t="s">
        <v>58</v>
      </c>
      <c r="C25" s="5">
        <v>383592</v>
      </c>
      <c r="D25" s="5"/>
      <c r="E25" s="5">
        <v>345684530192</v>
      </c>
      <c r="F25" s="5"/>
      <c r="G25" s="5">
        <v>343730483188</v>
      </c>
      <c r="H25" s="5"/>
      <c r="I25" s="5">
        <f t="shared" si="0"/>
        <v>1954047004</v>
      </c>
      <c r="J25" s="5"/>
      <c r="K25" s="5">
        <v>383592</v>
      </c>
      <c r="L25" s="5"/>
      <c r="M25" s="5">
        <v>345684530192</v>
      </c>
      <c r="N25" s="5"/>
      <c r="O25" s="5">
        <v>295024759609</v>
      </c>
      <c r="P25" s="5"/>
      <c r="Q25" s="5">
        <f t="shared" si="1"/>
        <v>50659770583</v>
      </c>
    </row>
    <row r="26" spans="1:17">
      <c r="A26" s="1" t="s">
        <v>122</v>
      </c>
      <c r="C26" s="5">
        <v>125000</v>
      </c>
      <c r="D26" s="5"/>
      <c r="E26" s="5">
        <v>124977343750</v>
      </c>
      <c r="F26" s="5"/>
      <c r="G26" s="5">
        <v>124938225841</v>
      </c>
      <c r="H26" s="5"/>
      <c r="I26" s="5">
        <f t="shared" si="0"/>
        <v>39117909</v>
      </c>
      <c r="J26" s="5"/>
      <c r="K26" s="5">
        <v>125000</v>
      </c>
      <c r="L26" s="5"/>
      <c r="M26" s="5">
        <v>124977343750</v>
      </c>
      <c r="N26" s="5"/>
      <c r="O26" s="5">
        <v>121014197917</v>
      </c>
      <c r="P26" s="5"/>
      <c r="Q26" s="5">
        <f t="shared" si="1"/>
        <v>3963145833</v>
      </c>
    </row>
    <row r="27" spans="1:17">
      <c r="A27" s="1" t="s">
        <v>55</v>
      </c>
      <c r="C27" s="5">
        <v>542241</v>
      </c>
      <c r="D27" s="5"/>
      <c r="E27" s="5">
        <v>501717846990</v>
      </c>
      <c r="F27" s="5"/>
      <c r="G27" s="5">
        <v>493324826209</v>
      </c>
      <c r="H27" s="5"/>
      <c r="I27" s="5">
        <f t="shared" si="0"/>
        <v>8393020781</v>
      </c>
      <c r="J27" s="5"/>
      <c r="K27" s="5">
        <v>542241</v>
      </c>
      <c r="L27" s="5"/>
      <c r="M27" s="5">
        <v>501717846990</v>
      </c>
      <c r="N27" s="5"/>
      <c r="O27" s="5">
        <v>464957174396</v>
      </c>
      <c r="P27" s="5"/>
      <c r="Q27" s="5">
        <f t="shared" si="1"/>
        <v>36760672594</v>
      </c>
    </row>
    <row r="28" spans="1:17">
      <c r="A28" s="1" t="s">
        <v>52</v>
      </c>
      <c r="C28" s="5">
        <v>687599</v>
      </c>
      <c r="D28" s="5"/>
      <c r="E28" s="5">
        <v>671300163115</v>
      </c>
      <c r="F28" s="5"/>
      <c r="G28" s="5">
        <v>659680175671</v>
      </c>
      <c r="H28" s="5"/>
      <c r="I28" s="5">
        <f t="shared" si="0"/>
        <v>11619987444</v>
      </c>
      <c r="J28" s="5"/>
      <c r="K28" s="5">
        <v>687599</v>
      </c>
      <c r="L28" s="5"/>
      <c r="M28" s="5">
        <v>671300163115</v>
      </c>
      <c r="N28" s="5"/>
      <c r="O28" s="5">
        <v>638547931171</v>
      </c>
      <c r="P28" s="5"/>
      <c r="Q28" s="5">
        <f t="shared" si="1"/>
        <v>32752231944</v>
      </c>
    </row>
    <row r="29" spans="1:17">
      <c r="A29" s="1" t="s">
        <v>45</v>
      </c>
      <c r="C29" s="5">
        <v>99975</v>
      </c>
      <c r="D29" s="5"/>
      <c r="E29" s="5">
        <v>99956879531</v>
      </c>
      <c r="F29" s="5"/>
      <c r="G29" s="5">
        <v>97797545999</v>
      </c>
      <c r="H29" s="5"/>
      <c r="I29" s="5">
        <f t="shared" si="0"/>
        <v>2159333532</v>
      </c>
      <c r="J29" s="5"/>
      <c r="K29" s="5">
        <v>99975</v>
      </c>
      <c r="L29" s="5"/>
      <c r="M29" s="5">
        <v>99956879531</v>
      </c>
      <c r="N29" s="5"/>
      <c r="O29" s="5">
        <v>85453022022</v>
      </c>
      <c r="P29" s="5"/>
      <c r="Q29" s="5">
        <f t="shared" si="1"/>
        <v>14503857509</v>
      </c>
    </row>
    <row r="30" spans="1:17">
      <c r="A30" s="1" t="s">
        <v>67</v>
      </c>
      <c r="C30" s="5">
        <v>51191</v>
      </c>
      <c r="D30" s="5"/>
      <c r="E30" s="5">
        <v>44567200654</v>
      </c>
      <c r="F30" s="5"/>
      <c r="G30" s="5">
        <v>44189433010</v>
      </c>
      <c r="H30" s="5"/>
      <c r="I30" s="5">
        <f t="shared" si="0"/>
        <v>377767644</v>
      </c>
      <c r="J30" s="5"/>
      <c r="K30" s="5">
        <v>51191</v>
      </c>
      <c r="L30" s="5"/>
      <c r="M30" s="5">
        <v>44567200654</v>
      </c>
      <c r="N30" s="5"/>
      <c r="O30" s="5">
        <v>42024608288</v>
      </c>
      <c r="P30" s="5"/>
      <c r="Q30" s="5">
        <f t="shared" si="1"/>
        <v>2542592366</v>
      </c>
    </row>
    <row r="31" spans="1:17">
      <c r="A31" s="1" t="s">
        <v>70</v>
      </c>
      <c r="C31" s="5">
        <v>45710</v>
      </c>
      <c r="D31" s="5"/>
      <c r="E31" s="5">
        <v>39026294051</v>
      </c>
      <c r="F31" s="5"/>
      <c r="G31" s="5">
        <v>38486328288</v>
      </c>
      <c r="H31" s="5"/>
      <c r="I31" s="5">
        <f t="shared" si="0"/>
        <v>539965763</v>
      </c>
      <c r="J31" s="5"/>
      <c r="K31" s="5">
        <v>45710</v>
      </c>
      <c r="L31" s="5"/>
      <c r="M31" s="5">
        <v>39026294051</v>
      </c>
      <c r="N31" s="5"/>
      <c r="O31" s="5">
        <v>34242045043</v>
      </c>
      <c r="P31" s="5"/>
      <c r="Q31" s="5">
        <f t="shared" si="1"/>
        <v>4784249008</v>
      </c>
    </row>
    <row r="32" spans="1:17">
      <c r="A32" s="1" t="s">
        <v>93</v>
      </c>
      <c r="C32" s="5">
        <v>380000</v>
      </c>
      <c r="D32" s="5"/>
      <c r="E32" s="5">
        <v>371363678131</v>
      </c>
      <c r="F32" s="5"/>
      <c r="G32" s="5">
        <v>368763049580</v>
      </c>
      <c r="H32" s="5"/>
      <c r="I32" s="5">
        <f t="shared" si="0"/>
        <v>2600628551</v>
      </c>
      <c r="J32" s="5"/>
      <c r="K32" s="5">
        <v>380000</v>
      </c>
      <c r="L32" s="5"/>
      <c r="M32" s="5">
        <v>371363678131</v>
      </c>
      <c r="N32" s="5"/>
      <c r="O32" s="5">
        <v>365954687000</v>
      </c>
      <c r="P32" s="5"/>
      <c r="Q32" s="5">
        <f t="shared" si="1"/>
        <v>5408991131</v>
      </c>
    </row>
    <row r="33" spans="1:17">
      <c r="A33" s="1" t="s">
        <v>99</v>
      </c>
      <c r="C33" s="5">
        <v>400000</v>
      </c>
      <c r="D33" s="5"/>
      <c r="E33" s="5">
        <v>389929312500</v>
      </c>
      <c r="F33" s="5"/>
      <c r="G33" s="5">
        <v>382468664987</v>
      </c>
      <c r="H33" s="5"/>
      <c r="I33" s="5">
        <f t="shared" si="0"/>
        <v>7460647513</v>
      </c>
      <c r="J33" s="5"/>
      <c r="K33" s="5">
        <v>400000</v>
      </c>
      <c r="L33" s="5"/>
      <c r="M33" s="5">
        <v>389929312500</v>
      </c>
      <c r="N33" s="5"/>
      <c r="O33" s="5">
        <v>383431896437</v>
      </c>
      <c r="P33" s="5"/>
      <c r="Q33" s="5">
        <f t="shared" si="1"/>
        <v>6497416063</v>
      </c>
    </row>
    <row r="34" spans="1:17">
      <c r="A34" s="1" t="s">
        <v>102</v>
      </c>
      <c r="C34" s="5">
        <v>200000</v>
      </c>
      <c r="D34" s="5"/>
      <c r="E34" s="5">
        <v>188538421216</v>
      </c>
      <c r="F34" s="5"/>
      <c r="G34" s="5">
        <v>188383449310</v>
      </c>
      <c r="H34" s="5"/>
      <c r="I34" s="5">
        <f t="shared" si="0"/>
        <v>154971906</v>
      </c>
      <c r="J34" s="5"/>
      <c r="K34" s="5">
        <v>200000</v>
      </c>
      <c r="L34" s="5"/>
      <c r="M34" s="5">
        <v>188538421216</v>
      </c>
      <c r="N34" s="5"/>
      <c r="O34" s="5">
        <v>186418325000</v>
      </c>
      <c r="P34" s="5"/>
      <c r="Q34" s="5">
        <f t="shared" si="1"/>
        <v>2120096216</v>
      </c>
    </row>
    <row r="35" spans="1:17">
      <c r="A35" s="1" t="s">
        <v>75</v>
      </c>
      <c r="C35" s="5">
        <v>270419</v>
      </c>
      <c r="D35" s="5"/>
      <c r="E35" s="5">
        <v>214065707225</v>
      </c>
      <c r="F35" s="5"/>
      <c r="G35" s="5">
        <v>212279805100</v>
      </c>
      <c r="H35" s="5"/>
      <c r="I35" s="5">
        <f t="shared" si="0"/>
        <v>1785902125</v>
      </c>
      <c r="J35" s="5"/>
      <c r="K35" s="5">
        <v>270419</v>
      </c>
      <c r="L35" s="5"/>
      <c r="M35" s="5">
        <v>214065707225</v>
      </c>
      <c r="N35" s="5"/>
      <c r="O35" s="5">
        <v>211033324670</v>
      </c>
      <c r="P35" s="5"/>
      <c r="Q35" s="5">
        <f t="shared" si="1"/>
        <v>3032382555</v>
      </c>
    </row>
    <row r="36" spans="1:17">
      <c r="A36" s="1" t="s">
        <v>78</v>
      </c>
      <c r="C36" s="5">
        <v>246639</v>
      </c>
      <c r="D36" s="5"/>
      <c r="E36" s="5">
        <v>192829588770</v>
      </c>
      <c r="F36" s="5"/>
      <c r="G36" s="5">
        <v>191014123833</v>
      </c>
      <c r="H36" s="5"/>
      <c r="I36" s="5">
        <f t="shared" si="0"/>
        <v>1815464937</v>
      </c>
      <c r="J36" s="5"/>
      <c r="K36" s="5">
        <v>246639</v>
      </c>
      <c r="L36" s="5"/>
      <c r="M36" s="5">
        <v>192829588770</v>
      </c>
      <c r="N36" s="5"/>
      <c r="O36" s="5">
        <v>190200690384</v>
      </c>
      <c r="P36" s="5"/>
      <c r="Q36" s="5">
        <f t="shared" si="1"/>
        <v>2628898386</v>
      </c>
    </row>
    <row r="37" spans="1:17">
      <c r="A37" s="1" t="s">
        <v>81</v>
      </c>
      <c r="C37" s="5">
        <v>91987</v>
      </c>
      <c r="D37" s="5"/>
      <c r="E37" s="5">
        <v>71091499550</v>
      </c>
      <c r="F37" s="5"/>
      <c r="G37" s="5">
        <v>70376055372</v>
      </c>
      <c r="H37" s="5"/>
      <c r="I37" s="5">
        <f t="shared" si="0"/>
        <v>715444178</v>
      </c>
      <c r="J37" s="5"/>
      <c r="K37" s="5">
        <v>91987</v>
      </c>
      <c r="L37" s="5"/>
      <c r="M37" s="5">
        <v>71091499550</v>
      </c>
      <c r="N37" s="5"/>
      <c r="O37" s="5">
        <v>70362613274</v>
      </c>
      <c r="P37" s="5"/>
      <c r="Q37" s="5">
        <f t="shared" si="1"/>
        <v>728886276</v>
      </c>
    </row>
    <row r="38" spans="1:17">
      <c r="A38" s="1" t="s">
        <v>104</v>
      </c>
      <c r="C38" s="5">
        <v>200000</v>
      </c>
      <c r="D38" s="5"/>
      <c r="E38" s="5">
        <v>188845365572</v>
      </c>
      <c r="F38" s="5"/>
      <c r="G38" s="5">
        <v>188535221796</v>
      </c>
      <c r="H38" s="5"/>
      <c r="I38" s="5">
        <f t="shared" si="0"/>
        <v>310143776</v>
      </c>
      <c r="J38" s="5"/>
      <c r="K38" s="5">
        <v>200000</v>
      </c>
      <c r="L38" s="5"/>
      <c r="M38" s="5">
        <v>188845365572</v>
      </c>
      <c r="N38" s="5"/>
      <c r="O38" s="5">
        <v>185715532957</v>
      </c>
      <c r="P38" s="5"/>
      <c r="Q38" s="5">
        <f t="shared" si="1"/>
        <v>3129832615</v>
      </c>
    </row>
    <row r="39" spans="1:17">
      <c r="A39" s="1" t="s">
        <v>73</v>
      </c>
      <c r="C39" s="5">
        <v>165020</v>
      </c>
      <c r="D39" s="5"/>
      <c r="E39" s="5">
        <v>140432470140</v>
      </c>
      <c r="F39" s="5"/>
      <c r="G39" s="5">
        <v>139487842468</v>
      </c>
      <c r="H39" s="5"/>
      <c r="I39" s="5">
        <f t="shared" si="0"/>
        <v>944627672</v>
      </c>
      <c r="J39" s="5"/>
      <c r="K39" s="5">
        <v>165020</v>
      </c>
      <c r="L39" s="5"/>
      <c r="M39" s="5">
        <v>140432470140</v>
      </c>
      <c r="N39" s="5"/>
      <c r="O39" s="5">
        <v>138631348428</v>
      </c>
      <c r="P39" s="5"/>
      <c r="Q39" s="5">
        <f t="shared" si="1"/>
        <v>1801121712</v>
      </c>
    </row>
    <row r="40" spans="1:17">
      <c r="A40" s="1" t="s">
        <v>84</v>
      </c>
      <c r="C40" s="5">
        <v>118636</v>
      </c>
      <c r="D40" s="5"/>
      <c r="E40" s="5">
        <v>86995786543</v>
      </c>
      <c r="F40" s="5"/>
      <c r="G40" s="5">
        <v>86019014017</v>
      </c>
      <c r="H40" s="5"/>
      <c r="I40" s="5">
        <f t="shared" si="0"/>
        <v>976772526</v>
      </c>
      <c r="J40" s="5"/>
      <c r="K40" s="5">
        <v>118636</v>
      </c>
      <c r="L40" s="5"/>
      <c r="M40" s="5">
        <v>86995786543</v>
      </c>
      <c r="N40" s="5"/>
      <c r="O40" s="5">
        <v>82467138416</v>
      </c>
      <c r="P40" s="5"/>
      <c r="Q40" s="5">
        <f t="shared" si="1"/>
        <v>4528648127</v>
      </c>
    </row>
    <row r="41" spans="1:17">
      <c r="A41" s="1" t="s">
        <v>116</v>
      </c>
      <c r="C41" s="5">
        <v>200000</v>
      </c>
      <c r="D41" s="5"/>
      <c r="E41" s="5">
        <v>188290466166</v>
      </c>
      <c r="F41" s="5"/>
      <c r="G41" s="5">
        <v>187981322208</v>
      </c>
      <c r="H41" s="5"/>
      <c r="I41" s="5">
        <f t="shared" si="0"/>
        <v>309143958</v>
      </c>
      <c r="J41" s="5"/>
      <c r="K41" s="5">
        <v>200000</v>
      </c>
      <c r="L41" s="5"/>
      <c r="M41" s="5">
        <v>188290466166</v>
      </c>
      <c r="N41" s="5"/>
      <c r="O41" s="5">
        <v>185291809771</v>
      </c>
      <c r="P41" s="5"/>
      <c r="Q41" s="5">
        <f t="shared" si="1"/>
        <v>2998656395</v>
      </c>
    </row>
    <row r="42" spans="1:17">
      <c r="A42" s="1" t="s">
        <v>113</v>
      </c>
      <c r="C42" s="5">
        <v>100000</v>
      </c>
      <c r="D42" s="5"/>
      <c r="E42" s="5">
        <v>95014175558</v>
      </c>
      <c r="F42" s="5"/>
      <c r="G42" s="5">
        <v>94858103851</v>
      </c>
      <c r="H42" s="5"/>
      <c r="I42" s="5">
        <f t="shared" si="0"/>
        <v>156071707</v>
      </c>
      <c r="J42" s="5"/>
      <c r="K42" s="5">
        <v>100000</v>
      </c>
      <c r="L42" s="5"/>
      <c r="M42" s="5">
        <v>95014175558</v>
      </c>
      <c r="N42" s="5"/>
      <c r="O42" s="5">
        <v>94432880937</v>
      </c>
      <c r="P42" s="5"/>
      <c r="Q42" s="5">
        <f t="shared" si="1"/>
        <v>581294621</v>
      </c>
    </row>
    <row r="43" spans="1:17">
      <c r="A43" s="1" t="s">
        <v>107</v>
      </c>
      <c r="C43" s="5">
        <v>100000</v>
      </c>
      <c r="D43" s="5"/>
      <c r="E43" s="5">
        <v>94736025982</v>
      </c>
      <c r="F43" s="5"/>
      <c r="G43" s="5">
        <v>94580454185</v>
      </c>
      <c r="H43" s="5"/>
      <c r="I43" s="5">
        <f t="shared" si="0"/>
        <v>155571797</v>
      </c>
      <c r="J43" s="5"/>
      <c r="K43" s="5">
        <v>100000</v>
      </c>
      <c r="L43" s="5"/>
      <c r="M43" s="5">
        <v>94736025982</v>
      </c>
      <c r="N43" s="5"/>
      <c r="O43" s="5">
        <v>94281908306</v>
      </c>
      <c r="P43" s="5"/>
      <c r="Q43" s="5">
        <f t="shared" si="1"/>
        <v>454117676</v>
      </c>
    </row>
    <row r="44" spans="1:17">
      <c r="A44" s="1" t="s">
        <v>110</v>
      </c>
      <c r="C44" s="5">
        <v>50000</v>
      </c>
      <c r="D44" s="5"/>
      <c r="E44" s="5">
        <v>46942340168</v>
      </c>
      <c r="F44" s="5"/>
      <c r="G44" s="5">
        <v>46903747154</v>
      </c>
      <c r="H44" s="5"/>
      <c r="I44" s="5">
        <f t="shared" si="0"/>
        <v>38593014</v>
      </c>
      <c r="J44" s="5"/>
      <c r="K44" s="5">
        <v>50000</v>
      </c>
      <c r="L44" s="5"/>
      <c r="M44" s="5">
        <v>46942340168</v>
      </c>
      <c r="N44" s="5"/>
      <c r="O44" s="5">
        <v>46710000000</v>
      </c>
      <c r="P44" s="5"/>
      <c r="Q44" s="5">
        <f t="shared" si="1"/>
        <v>232340168</v>
      </c>
    </row>
    <row r="45" spans="1:17">
      <c r="A45" s="1" t="s">
        <v>123</v>
      </c>
      <c r="C45" s="5">
        <v>80726</v>
      </c>
      <c r="D45" s="5"/>
      <c r="E45" s="5">
        <v>73783508104</v>
      </c>
      <c r="F45" s="5"/>
      <c r="G45" s="5">
        <v>73452143363</v>
      </c>
      <c r="H45" s="5"/>
      <c r="I45" s="5">
        <f t="shared" si="0"/>
        <v>331364741</v>
      </c>
      <c r="J45" s="5"/>
      <c r="K45" s="5">
        <v>80726</v>
      </c>
      <c r="L45" s="5"/>
      <c r="M45" s="5">
        <v>73783508104</v>
      </c>
      <c r="N45" s="5"/>
      <c r="O45" s="5">
        <v>73452143363</v>
      </c>
      <c r="P45" s="5"/>
      <c r="Q45" s="5">
        <f t="shared" si="1"/>
        <v>331364741</v>
      </c>
    </row>
    <row r="46" spans="1:17">
      <c r="A46" s="1" t="s">
        <v>119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f t="shared" si="0"/>
        <v>0</v>
      </c>
      <c r="J46" s="5"/>
      <c r="K46" s="5">
        <v>55000</v>
      </c>
      <c r="L46" s="5"/>
      <c r="M46" s="5">
        <v>54990031250</v>
      </c>
      <c r="N46" s="5"/>
      <c r="O46" s="5">
        <v>53081877164</v>
      </c>
      <c r="P46" s="5"/>
      <c r="Q46" s="5">
        <f t="shared" si="1"/>
        <v>1908154086</v>
      </c>
    </row>
    <row r="47" spans="1:17">
      <c r="A47" s="1" t="s">
        <v>90</v>
      </c>
      <c r="C47" s="5">
        <v>0</v>
      </c>
      <c r="D47" s="5"/>
      <c r="E47" s="5">
        <v>0</v>
      </c>
      <c r="F47" s="5"/>
      <c r="G47" s="5">
        <v>2692700425</v>
      </c>
      <c r="H47" s="5"/>
      <c r="I47" s="5">
        <f t="shared" si="0"/>
        <v>-2692700425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f t="shared" si="1"/>
        <v>0</v>
      </c>
    </row>
    <row r="48" spans="1:17">
      <c r="A48" s="1" t="s">
        <v>87</v>
      </c>
      <c r="C48" s="5">
        <v>0</v>
      </c>
      <c r="D48" s="5"/>
      <c r="E48" s="5">
        <v>0</v>
      </c>
      <c r="F48" s="5"/>
      <c r="G48" s="5">
        <v>10912424327</v>
      </c>
      <c r="H48" s="5"/>
      <c r="I48" s="5">
        <f t="shared" si="0"/>
        <v>-10912424327</v>
      </c>
      <c r="J48" s="5"/>
      <c r="K48" s="5">
        <v>0</v>
      </c>
      <c r="L48" s="5"/>
      <c r="M48" s="5">
        <v>0</v>
      </c>
      <c r="N48" s="5"/>
      <c r="O48" s="5">
        <v>0</v>
      </c>
      <c r="P48" s="5"/>
      <c r="Q48" s="5">
        <f t="shared" si="1"/>
        <v>0</v>
      </c>
    </row>
    <row r="49" spans="1:17">
      <c r="A49" s="1" t="s">
        <v>96</v>
      </c>
      <c r="C49" s="5">
        <v>0</v>
      </c>
      <c r="D49" s="5"/>
      <c r="E49" s="5">
        <v>0</v>
      </c>
      <c r="F49" s="5"/>
      <c r="G49" s="5">
        <v>299946</v>
      </c>
      <c r="H49" s="5"/>
      <c r="I49" s="5">
        <f t="shared" si="0"/>
        <v>-299946</v>
      </c>
      <c r="J49" s="5"/>
      <c r="K49" s="5">
        <v>0</v>
      </c>
      <c r="L49" s="5"/>
      <c r="M49" s="5">
        <v>0</v>
      </c>
      <c r="N49" s="5"/>
      <c r="O49" s="5">
        <v>0</v>
      </c>
      <c r="P49" s="5"/>
      <c r="Q49" s="5">
        <f t="shared" si="1"/>
        <v>0</v>
      </c>
    </row>
    <row r="50" spans="1:17" ht="24.75" thickBot="1">
      <c r="E50" s="7">
        <f>SUM(E8:E49)</f>
        <v>5409355734231</v>
      </c>
      <c r="F50" s="4"/>
      <c r="G50" s="7">
        <f>SUM(G8:G49)</f>
        <v>5374793551836</v>
      </c>
      <c r="H50" s="4"/>
      <c r="I50" s="7">
        <f>SUM(I8:I49)</f>
        <v>34562182395</v>
      </c>
      <c r="J50" s="4"/>
      <c r="K50" s="4"/>
      <c r="L50" s="4"/>
      <c r="M50" s="7">
        <f>SUM(M8:M49)</f>
        <v>5464345765481</v>
      </c>
      <c r="N50" s="4"/>
      <c r="O50" s="7">
        <f>SUM(O8:O49)</f>
        <v>5287611853490</v>
      </c>
      <c r="P50" s="4"/>
      <c r="Q50" s="7">
        <f>SUM(Q8:Q49)</f>
        <v>176733911991</v>
      </c>
    </row>
    <row r="51" spans="1:17" ht="24.75" thickTop="1"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>
      <c r="G52" s="2"/>
      <c r="I52" s="2"/>
      <c r="O52" s="2"/>
      <c r="Q52" s="2"/>
    </row>
    <row r="53" spans="1:17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5" spans="1:17"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>
      <c r="G56" s="2"/>
      <c r="I56" s="2"/>
      <c r="O56" s="2"/>
      <c r="Q56" s="2"/>
    </row>
    <row r="57" spans="1:17">
      <c r="E57" s="2"/>
      <c r="F57" s="2">
        <f t="shared" ref="F57" si="2">F56-F55</f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53"/>
  <sheetViews>
    <sheetView rightToLeft="1" topLeftCell="A34" workbookViewId="0">
      <selection activeCell="I49" sqref="I49"/>
    </sheetView>
  </sheetViews>
  <sheetFormatPr defaultRowHeight="24"/>
  <cols>
    <col min="1" max="1" width="35.710937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3</v>
      </c>
      <c r="C6" s="21" t="s">
        <v>155</v>
      </c>
      <c r="D6" s="21" t="s">
        <v>155</v>
      </c>
      <c r="E6" s="21" t="s">
        <v>155</v>
      </c>
      <c r="F6" s="21" t="s">
        <v>155</v>
      </c>
      <c r="G6" s="21" t="s">
        <v>155</v>
      </c>
      <c r="H6" s="21" t="s">
        <v>155</v>
      </c>
      <c r="I6" s="21" t="s">
        <v>155</v>
      </c>
      <c r="K6" s="21" t="s">
        <v>156</v>
      </c>
      <c r="L6" s="21" t="s">
        <v>156</v>
      </c>
      <c r="M6" s="21" t="s">
        <v>156</v>
      </c>
      <c r="N6" s="21" t="s">
        <v>156</v>
      </c>
      <c r="O6" s="21" t="s">
        <v>156</v>
      </c>
      <c r="P6" s="21" t="s">
        <v>156</v>
      </c>
      <c r="Q6" s="21" t="s">
        <v>156</v>
      </c>
    </row>
    <row r="7" spans="1:17" ht="24.75">
      <c r="A7" s="21" t="s">
        <v>3</v>
      </c>
      <c r="C7" s="21" t="s">
        <v>7</v>
      </c>
      <c r="E7" s="21" t="s">
        <v>186</v>
      </c>
      <c r="G7" s="21" t="s">
        <v>187</v>
      </c>
      <c r="I7" s="21" t="s">
        <v>189</v>
      </c>
      <c r="K7" s="21" t="s">
        <v>7</v>
      </c>
      <c r="M7" s="21" t="s">
        <v>186</v>
      </c>
      <c r="O7" s="21" t="s">
        <v>187</v>
      </c>
      <c r="Q7" s="21" t="s">
        <v>189</v>
      </c>
    </row>
    <row r="8" spans="1:17">
      <c r="A8" s="1" t="s">
        <v>19</v>
      </c>
      <c r="C8" s="5">
        <v>650805</v>
      </c>
      <c r="D8" s="5"/>
      <c r="E8" s="5">
        <v>12946089863</v>
      </c>
      <c r="F8" s="5"/>
      <c r="G8" s="5">
        <v>12786234356</v>
      </c>
      <c r="H8" s="5"/>
      <c r="I8" s="5">
        <f>E8-G8</f>
        <v>159855507</v>
      </c>
      <c r="J8" s="5"/>
      <c r="K8" s="5">
        <v>650805</v>
      </c>
      <c r="L8" s="5"/>
      <c r="M8" s="5">
        <v>12946089863</v>
      </c>
      <c r="N8" s="5"/>
      <c r="O8" s="5">
        <v>12786234356</v>
      </c>
      <c r="P8" s="5"/>
      <c r="Q8" s="5">
        <f>M8-O8</f>
        <v>159855507</v>
      </c>
    </row>
    <row r="9" spans="1:17">
      <c r="A9" s="1" t="s">
        <v>183</v>
      </c>
      <c r="C9" s="5">
        <v>0</v>
      </c>
      <c r="D9" s="5"/>
      <c r="E9" s="5">
        <v>0</v>
      </c>
      <c r="F9" s="5"/>
      <c r="G9" s="5">
        <v>0</v>
      </c>
      <c r="H9" s="5"/>
      <c r="I9" s="5">
        <f t="shared" ref="I9:I46" si="0">E9-G9</f>
        <v>0</v>
      </c>
      <c r="J9" s="5"/>
      <c r="K9" s="5">
        <v>6710</v>
      </c>
      <c r="L9" s="5"/>
      <c r="M9" s="5">
        <v>104053183</v>
      </c>
      <c r="N9" s="5"/>
      <c r="O9" s="5">
        <v>111095844</v>
      </c>
      <c r="P9" s="5"/>
      <c r="Q9" s="5">
        <f t="shared" ref="Q9:Q46" si="1">M9-O9</f>
        <v>-7042661</v>
      </c>
    </row>
    <row r="10" spans="1:17">
      <c r="A10" s="1" t="s">
        <v>24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f t="shared" si="0"/>
        <v>0</v>
      </c>
      <c r="J10" s="5"/>
      <c r="K10" s="5">
        <v>1</v>
      </c>
      <c r="L10" s="5"/>
      <c r="M10" s="5">
        <v>1</v>
      </c>
      <c r="N10" s="5"/>
      <c r="O10" s="5">
        <v>10506</v>
      </c>
      <c r="P10" s="5"/>
      <c r="Q10" s="5">
        <f t="shared" si="1"/>
        <v>-10505</v>
      </c>
    </row>
    <row r="11" spans="1:17">
      <c r="A11" s="1" t="s">
        <v>179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23043</v>
      </c>
      <c r="L11" s="5"/>
      <c r="M11" s="5">
        <v>1429785921</v>
      </c>
      <c r="N11" s="5"/>
      <c r="O11" s="5">
        <v>1425354013</v>
      </c>
      <c r="P11" s="5"/>
      <c r="Q11" s="5">
        <f t="shared" si="1"/>
        <v>4431908</v>
      </c>
    </row>
    <row r="12" spans="1:17">
      <c r="A12" s="1" t="s">
        <v>190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5">
        <v>2128</v>
      </c>
      <c r="L12" s="5"/>
      <c r="M12" s="5">
        <v>155534491</v>
      </c>
      <c r="N12" s="5"/>
      <c r="O12" s="5">
        <v>146732563</v>
      </c>
      <c r="P12" s="5"/>
      <c r="Q12" s="5">
        <f t="shared" si="1"/>
        <v>8801928</v>
      </c>
    </row>
    <row r="13" spans="1:17">
      <c r="A13" s="1" t="s">
        <v>181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5">
        <v>6676</v>
      </c>
      <c r="L13" s="5"/>
      <c r="M13" s="5">
        <v>99040750</v>
      </c>
      <c r="N13" s="5"/>
      <c r="O13" s="5">
        <v>115287143</v>
      </c>
      <c r="P13" s="5"/>
      <c r="Q13" s="5">
        <f t="shared" si="1"/>
        <v>-16246393</v>
      </c>
    </row>
    <row r="14" spans="1:17">
      <c r="A14" s="1" t="s">
        <v>177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36507</v>
      </c>
      <c r="L14" s="5"/>
      <c r="M14" s="5">
        <v>1730448544</v>
      </c>
      <c r="N14" s="5"/>
      <c r="O14" s="5">
        <v>1465876000</v>
      </c>
      <c r="P14" s="5"/>
      <c r="Q14" s="5">
        <f t="shared" si="1"/>
        <v>264572544</v>
      </c>
    </row>
    <row r="15" spans="1:17">
      <c r="A15" s="1" t="s">
        <v>191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5">
        <v>228168</v>
      </c>
      <c r="L15" s="5"/>
      <c r="M15" s="5">
        <v>984357141</v>
      </c>
      <c r="N15" s="5"/>
      <c r="O15" s="5">
        <v>813341618</v>
      </c>
      <c r="P15" s="5"/>
      <c r="Q15" s="5">
        <f t="shared" si="1"/>
        <v>171015523</v>
      </c>
    </row>
    <row r="16" spans="1:17">
      <c r="A16" s="1" t="s">
        <v>192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5">
        <v>1910</v>
      </c>
      <c r="L16" s="5"/>
      <c r="M16" s="5">
        <v>129259108</v>
      </c>
      <c r="N16" s="5"/>
      <c r="O16" s="5">
        <v>124309514</v>
      </c>
      <c r="P16" s="5"/>
      <c r="Q16" s="5">
        <f t="shared" si="1"/>
        <v>4949594</v>
      </c>
    </row>
    <row r="17" spans="1:17">
      <c r="A17" s="1" t="s">
        <v>193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132283</v>
      </c>
      <c r="L17" s="5"/>
      <c r="M17" s="5">
        <v>1833053079</v>
      </c>
      <c r="N17" s="5"/>
      <c r="O17" s="5">
        <v>1739345832</v>
      </c>
      <c r="P17" s="5"/>
      <c r="Q17" s="5">
        <f t="shared" si="1"/>
        <v>93707247</v>
      </c>
    </row>
    <row r="18" spans="1:17">
      <c r="A18" s="1" t="s">
        <v>20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5">
        <v>1394767</v>
      </c>
      <c r="L18" s="5"/>
      <c r="M18" s="5">
        <v>6440145320</v>
      </c>
      <c r="N18" s="5"/>
      <c r="O18" s="5">
        <v>6146218381</v>
      </c>
      <c r="P18" s="5"/>
      <c r="Q18" s="5">
        <f t="shared" si="1"/>
        <v>293926939</v>
      </c>
    </row>
    <row r="19" spans="1:17">
      <c r="A19" s="1" t="s">
        <v>194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5">
        <v>21236</v>
      </c>
      <c r="L19" s="5"/>
      <c r="M19" s="5">
        <v>89293805</v>
      </c>
      <c r="N19" s="5"/>
      <c r="O19" s="5">
        <v>84732911</v>
      </c>
      <c r="P19" s="5"/>
      <c r="Q19" s="5">
        <f t="shared" si="1"/>
        <v>4560894</v>
      </c>
    </row>
    <row r="20" spans="1:17">
      <c r="A20" s="1" t="s">
        <v>23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5">
        <v>20000</v>
      </c>
      <c r="L20" s="5"/>
      <c r="M20" s="5">
        <v>298413811</v>
      </c>
      <c r="N20" s="5"/>
      <c r="O20" s="5">
        <v>299941320</v>
      </c>
      <c r="P20" s="5"/>
      <c r="Q20" s="5">
        <f t="shared" si="1"/>
        <v>-1527509</v>
      </c>
    </row>
    <row r="21" spans="1:17">
      <c r="A21" s="1" t="s">
        <v>195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J21" s="5"/>
      <c r="K21" s="5">
        <v>175410</v>
      </c>
      <c r="L21" s="5"/>
      <c r="M21" s="5">
        <v>1642025495</v>
      </c>
      <c r="N21" s="5"/>
      <c r="O21" s="5">
        <v>1686087636</v>
      </c>
      <c r="P21" s="5"/>
      <c r="Q21" s="5">
        <f t="shared" si="1"/>
        <v>-44062141</v>
      </c>
    </row>
    <row r="22" spans="1:17">
      <c r="A22" s="1" t="s">
        <v>184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5">
        <v>38028</v>
      </c>
      <c r="L22" s="5"/>
      <c r="M22" s="5">
        <v>143646591</v>
      </c>
      <c r="N22" s="5"/>
      <c r="O22" s="5">
        <v>125238885</v>
      </c>
      <c r="P22" s="5"/>
      <c r="Q22" s="5">
        <f t="shared" si="1"/>
        <v>18407706</v>
      </c>
    </row>
    <row r="23" spans="1:17">
      <c r="A23" s="1" t="s">
        <v>196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5">
        <v>11291</v>
      </c>
      <c r="L23" s="5"/>
      <c r="M23" s="5">
        <v>97602331</v>
      </c>
      <c r="N23" s="5"/>
      <c r="O23" s="5">
        <v>92826907</v>
      </c>
      <c r="P23" s="5"/>
      <c r="Q23" s="5">
        <f t="shared" si="1"/>
        <v>4775424</v>
      </c>
    </row>
    <row r="24" spans="1:17">
      <c r="A24" s="1" t="s">
        <v>87</v>
      </c>
      <c r="C24" s="5">
        <v>90670</v>
      </c>
      <c r="D24" s="5"/>
      <c r="E24" s="5">
        <v>90670000000</v>
      </c>
      <c r="F24" s="5"/>
      <c r="G24" s="5">
        <v>78569988315</v>
      </c>
      <c r="H24" s="5"/>
      <c r="I24" s="5">
        <f t="shared" si="0"/>
        <v>12100011685</v>
      </c>
      <c r="J24" s="5"/>
      <c r="K24" s="5">
        <v>90670</v>
      </c>
      <c r="L24" s="5"/>
      <c r="M24" s="5">
        <v>90670000000</v>
      </c>
      <c r="N24" s="5"/>
      <c r="O24" s="5">
        <v>78569988315</v>
      </c>
      <c r="P24" s="5"/>
      <c r="Q24" s="5">
        <f t="shared" si="1"/>
        <v>12100011685</v>
      </c>
    </row>
    <row r="25" spans="1:17">
      <c r="A25" s="1" t="s">
        <v>90</v>
      </c>
      <c r="C25" s="5">
        <v>220511</v>
      </c>
      <c r="D25" s="5"/>
      <c r="E25" s="5">
        <v>218597028619</v>
      </c>
      <c r="F25" s="5"/>
      <c r="G25" s="5">
        <v>215888895208</v>
      </c>
      <c r="H25" s="5"/>
      <c r="I25" s="5">
        <f t="shared" si="0"/>
        <v>2708133411</v>
      </c>
      <c r="J25" s="5"/>
      <c r="K25" s="5">
        <v>500511</v>
      </c>
      <c r="L25" s="5"/>
      <c r="M25" s="5">
        <v>496396436719</v>
      </c>
      <c r="N25" s="5"/>
      <c r="O25" s="5">
        <v>490019848579</v>
      </c>
      <c r="P25" s="5"/>
      <c r="Q25" s="5">
        <f t="shared" si="1"/>
        <v>6376588140</v>
      </c>
    </row>
    <row r="26" spans="1:17">
      <c r="A26" s="1" t="s">
        <v>96</v>
      </c>
      <c r="C26" s="5">
        <v>150000</v>
      </c>
      <c r="D26" s="5"/>
      <c r="E26" s="5">
        <v>149997281250</v>
      </c>
      <c r="F26" s="5"/>
      <c r="G26" s="5">
        <v>149972512554</v>
      </c>
      <c r="H26" s="5"/>
      <c r="I26" s="5">
        <f t="shared" si="0"/>
        <v>24768696</v>
      </c>
      <c r="J26" s="5"/>
      <c r="K26" s="5">
        <v>175000</v>
      </c>
      <c r="L26" s="5"/>
      <c r="M26" s="5">
        <v>174992750000</v>
      </c>
      <c r="N26" s="5"/>
      <c r="O26" s="5">
        <v>174967931313</v>
      </c>
      <c r="P26" s="5"/>
      <c r="Q26" s="5">
        <f t="shared" si="1"/>
        <v>24818687</v>
      </c>
    </row>
    <row r="27" spans="1:17">
      <c r="A27" s="1" t="s">
        <v>197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5">
        <v>41418</v>
      </c>
      <c r="L27" s="5"/>
      <c r="M27" s="5">
        <v>41418000000</v>
      </c>
      <c r="N27" s="5"/>
      <c r="O27" s="5">
        <v>36666548321</v>
      </c>
      <c r="P27" s="5"/>
      <c r="Q27" s="5">
        <f t="shared" si="1"/>
        <v>4751451679</v>
      </c>
    </row>
    <row r="28" spans="1:17">
      <c r="A28" s="1" t="s">
        <v>55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f t="shared" si="0"/>
        <v>0</v>
      </c>
      <c r="J28" s="5"/>
      <c r="K28" s="5">
        <v>60000</v>
      </c>
      <c r="L28" s="5"/>
      <c r="M28" s="5">
        <v>52225532410</v>
      </c>
      <c r="N28" s="5"/>
      <c r="O28" s="5">
        <v>49686402689</v>
      </c>
      <c r="P28" s="5"/>
      <c r="Q28" s="5">
        <f t="shared" si="1"/>
        <v>2539129721</v>
      </c>
    </row>
    <row r="29" spans="1:17">
      <c r="A29" s="1" t="s">
        <v>61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f t="shared" si="0"/>
        <v>0</v>
      </c>
      <c r="J29" s="5"/>
      <c r="K29" s="5">
        <v>152516</v>
      </c>
      <c r="L29" s="5"/>
      <c r="M29" s="5">
        <v>118259961872</v>
      </c>
      <c r="N29" s="5"/>
      <c r="O29" s="5">
        <v>116716722882</v>
      </c>
      <c r="P29" s="5"/>
      <c r="Q29" s="5">
        <f t="shared" si="1"/>
        <v>1543238990</v>
      </c>
    </row>
    <row r="30" spans="1:17">
      <c r="A30" s="1" t="s">
        <v>198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f t="shared" si="0"/>
        <v>0</v>
      </c>
      <c r="J30" s="5"/>
      <c r="K30" s="5">
        <v>26644</v>
      </c>
      <c r="L30" s="5"/>
      <c r="M30" s="5">
        <v>26644000000</v>
      </c>
      <c r="N30" s="5"/>
      <c r="O30" s="5">
        <v>24327556730</v>
      </c>
      <c r="P30" s="5"/>
      <c r="Q30" s="5">
        <f t="shared" si="1"/>
        <v>2316443270</v>
      </c>
    </row>
    <row r="31" spans="1:17">
      <c r="A31" s="1" t="s">
        <v>199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f t="shared" si="0"/>
        <v>0</v>
      </c>
      <c r="J31" s="5"/>
      <c r="K31" s="5">
        <v>25000</v>
      </c>
      <c r="L31" s="5"/>
      <c r="M31" s="5">
        <v>25000000000</v>
      </c>
      <c r="N31" s="5"/>
      <c r="O31" s="5">
        <v>22756249682</v>
      </c>
      <c r="P31" s="5"/>
      <c r="Q31" s="5">
        <f t="shared" si="1"/>
        <v>2243750318</v>
      </c>
    </row>
    <row r="32" spans="1:17">
      <c r="A32" s="1" t="s">
        <v>162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f t="shared" si="0"/>
        <v>0</v>
      </c>
      <c r="J32" s="5"/>
      <c r="K32" s="5">
        <v>175000</v>
      </c>
      <c r="L32" s="5"/>
      <c r="M32" s="5">
        <v>175000000000</v>
      </c>
      <c r="N32" s="5"/>
      <c r="O32" s="5">
        <v>171468915625</v>
      </c>
      <c r="P32" s="5"/>
      <c r="Q32" s="5">
        <f t="shared" si="1"/>
        <v>3531084375</v>
      </c>
    </row>
    <row r="33" spans="1:18">
      <c r="A33" s="1" t="s">
        <v>200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f t="shared" si="0"/>
        <v>0</v>
      </c>
      <c r="J33" s="5"/>
      <c r="K33" s="5">
        <v>21064</v>
      </c>
      <c r="L33" s="5"/>
      <c r="M33" s="5">
        <v>21064000000</v>
      </c>
      <c r="N33" s="5"/>
      <c r="O33" s="5">
        <v>19166682233</v>
      </c>
      <c r="P33" s="5"/>
      <c r="Q33" s="5">
        <f t="shared" si="1"/>
        <v>1897317767</v>
      </c>
    </row>
    <row r="34" spans="1:18">
      <c r="A34" s="1" t="s">
        <v>52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f t="shared" si="0"/>
        <v>0</v>
      </c>
      <c r="J34" s="5"/>
      <c r="K34" s="5">
        <v>211278</v>
      </c>
      <c r="L34" s="5"/>
      <c r="M34" s="5">
        <v>191533081633</v>
      </c>
      <c r="N34" s="5"/>
      <c r="O34" s="5">
        <v>183550730978</v>
      </c>
      <c r="P34" s="5"/>
      <c r="Q34" s="5">
        <f t="shared" si="1"/>
        <v>7982350655</v>
      </c>
    </row>
    <row r="35" spans="1:18">
      <c r="A35" s="1" t="s">
        <v>164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f t="shared" si="0"/>
        <v>0</v>
      </c>
      <c r="J35" s="5"/>
      <c r="K35" s="5">
        <v>20000</v>
      </c>
      <c r="L35" s="5"/>
      <c r="M35" s="5">
        <v>20000000000</v>
      </c>
      <c r="N35" s="5"/>
      <c r="O35" s="5">
        <v>19633557937</v>
      </c>
      <c r="P35" s="5"/>
      <c r="Q35" s="5">
        <f t="shared" si="1"/>
        <v>366442063</v>
      </c>
    </row>
    <row r="36" spans="1:18">
      <c r="A36" s="1" t="s">
        <v>201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f t="shared" si="0"/>
        <v>0</v>
      </c>
      <c r="J36" s="5"/>
      <c r="K36" s="5">
        <v>55839</v>
      </c>
      <c r="L36" s="5"/>
      <c r="M36" s="5">
        <v>52717903798</v>
      </c>
      <c r="N36" s="5"/>
      <c r="O36" s="5">
        <v>49309964274</v>
      </c>
      <c r="P36" s="5"/>
      <c r="Q36" s="5">
        <f t="shared" si="1"/>
        <v>3407939524</v>
      </c>
    </row>
    <row r="37" spans="1:18">
      <c r="A37" s="1" t="s">
        <v>49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f t="shared" si="0"/>
        <v>0</v>
      </c>
      <c r="J37" s="5"/>
      <c r="K37" s="5">
        <v>70000</v>
      </c>
      <c r="L37" s="5"/>
      <c r="M37" s="5">
        <v>65312160026</v>
      </c>
      <c r="N37" s="5"/>
      <c r="O37" s="5">
        <v>60182906871</v>
      </c>
      <c r="P37" s="5"/>
      <c r="Q37" s="5">
        <f t="shared" si="1"/>
        <v>5129253155</v>
      </c>
    </row>
    <row r="38" spans="1:18">
      <c r="A38" s="1" t="s">
        <v>202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f t="shared" si="0"/>
        <v>0</v>
      </c>
      <c r="J38" s="5"/>
      <c r="K38" s="5">
        <v>107588</v>
      </c>
      <c r="L38" s="5"/>
      <c r="M38" s="5">
        <v>104622881918</v>
      </c>
      <c r="N38" s="5"/>
      <c r="O38" s="5">
        <v>94147623813</v>
      </c>
      <c r="P38" s="5"/>
      <c r="Q38" s="5">
        <f t="shared" si="1"/>
        <v>10475258105</v>
      </c>
    </row>
    <row r="39" spans="1:18">
      <c r="A39" s="1" t="s">
        <v>203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f t="shared" si="0"/>
        <v>0</v>
      </c>
      <c r="J39" s="5"/>
      <c r="K39" s="5">
        <v>14287</v>
      </c>
      <c r="L39" s="5"/>
      <c r="M39" s="5">
        <v>14287000000</v>
      </c>
      <c r="N39" s="5"/>
      <c r="O39" s="5">
        <v>12429054147</v>
      </c>
      <c r="P39" s="5"/>
      <c r="Q39" s="5">
        <f t="shared" si="1"/>
        <v>1857945853</v>
      </c>
    </row>
    <row r="40" spans="1:18">
      <c r="A40" s="1" t="s">
        <v>58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f t="shared" si="0"/>
        <v>0</v>
      </c>
      <c r="J40" s="5"/>
      <c r="K40" s="5">
        <v>209000</v>
      </c>
      <c r="L40" s="5"/>
      <c r="M40" s="5">
        <v>165081740466</v>
      </c>
      <c r="N40" s="5"/>
      <c r="O40" s="5">
        <v>154958279679</v>
      </c>
      <c r="P40" s="5"/>
      <c r="Q40" s="5">
        <f t="shared" si="1"/>
        <v>10123460787</v>
      </c>
    </row>
    <row r="41" spans="1:18">
      <c r="A41" s="1" t="s">
        <v>119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f t="shared" si="0"/>
        <v>0</v>
      </c>
      <c r="J41" s="5"/>
      <c r="K41" s="5">
        <v>445000</v>
      </c>
      <c r="L41" s="5"/>
      <c r="M41" s="5">
        <v>444939098800</v>
      </c>
      <c r="N41" s="5"/>
      <c r="O41" s="5">
        <v>429480642523</v>
      </c>
      <c r="P41" s="5"/>
      <c r="Q41" s="5">
        <f t="shared" si="1"/>
        <v>15458456277</v>
      </c>
    </row>
    <row r="42" spans="1:18">
      <c r="A42" s="1" t="s">
        <v>122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f t="shared" si="0"/>
        <v>0</v>
      </c>
      <c r="J42" s="5"/>
      <c r="K42" s="5">
        <v>25000</v>
      </c>
      <c r="L42" s="5"/>
      <c r="M42" s="5">
        <v>24987645170</v>
      </c>
      <c r="N42" s="5"/>
      <c r="O42" s="5">
        <v>24202839583</v>
      </c>
      <c r="P42" s="5"/>
      <c r="Q42" s="5">
        <f t="shared" si="1"/>
        <v>784805587</v>
      </c>
    </row>
    <row r="43" spans="1:18">
      <c r="A43" s="1" t="s">
        <v>204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f t="shared" si="0"/>
        <v>0</v>
      </c>
      <c r="J43" s="5"/>
      <c r="K43" s="5">
        <v>62245</v>
      </c>
      <c r="L43" s="5"/>
      <c r="M43" s="5">
        <v>62245000000</v>
      </c>
      <c r="N43" s="5"/>
      <c r="O43" s="5">
        <v>57985893431</v>
      </c>
      <c r="P43" s="5"/>
      <c r="Q43" s="5">
        <f t="shared" si="1"/>
        <v>4259106569</v>
      </c>
    </row>
    <row r="44" spans="1:18">
      <c r="A44" s="1" t="s">
        <v>205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f t="shared" si="0"/>
        <v>0</v>
      </c>
      <c r="J44" s="5"/>
      <c r="K44" s="5">
        <v>279619</v>
      </c>
      <c r="L44" s="5"/>
      <c r="M44" s="5">
        <v>279619000000</v>
      </c>
      <c r="N44" s="5"/>
      <c r="O44" s="5">
        <v>246510090157</v>
      </c>
      <c r="P44" s="5"/>
      <c r="Q44" s="5">
        <f t="shared" si="1"/>
        <v>33108909843</v>
      </c>
    </row>
    <row r="45" spans="1:18">
      <c r="A45" s="1" t="s">
        <v>206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f t="shared" si="0"/>
        <v>0</v>
      </c>
      <c r="J45" s="5"/>
      <c r="K45" s="5">
        <v>11955</v>
      </c>
      <c r="L45" s="5"/>
      <c r="M45" s="5">
        <v>11955000000</v>
      </c>
      <c r="N45" s="5"/>
      <c r="O45" s="5">
        <v>11104182002</v>
      </c>
      <c r="P45" s="5"/>
      <c r="Q45" s="5">
        <f t="shared" si="1"/>
        <v>850817998</v>
      </c>
    </row>
    <row r="46" spans="1:18">
      <c r="A46" s="1" t="s">
        <v>64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f t="shared" si="0"/>
        <v>0</v>
      </c>
      <c r="J46" s="5"/>
      <c r="K46" s="5">
        <v>16925</v>
      </c>
      <c r="L46" s="5"/>
      <c r="M46" s="5">
        <v>12962200177</v>
      </c>
      <c r="N46" s="5"/>
      <c r="O46" s="5">
        <v>12709877242</v>
      </c>
      <c r="P46" s="5"/>
      <c r="Q46" s="5">
        <f t="shared" si="1"/>
        <v>252322935</v>
      </c>
    </row>
    <row r="47" spans="1:18" ht="24.75" thickBot="1">
      <c r="E47" s="14">
        <f>SUM(E8:E46)</f>
        <v>472210399732</v>
      </c>
      <c r="F47" s="4"/>
      <c r="G47" s="14">
        <f>SUM(G8:G46)</f>
        <v>457217630433</v>
      </c>
      <c r="H47" s="4"/>
      <c r="I47" s="14">
        <f>SUM(I8:I46)</f>
        <v>14992769299</v>
      </c>
      <c r="J47" s="4"/>
      <c r="K47" s="4"/>
      <c r="L47" s="4"/>
      <c r="M47" s="14">
        <f>SUM(M8:M46)</f>
        <v>2700056142423</v>
      </c>
      <c r="N47" s="4"/>
      <c r="O47" s="14">
        <f>SUM(O8:O46)</f>
        <v>2567715122435</v>
      </c>
      <c r="P47" s="4"/>
      <c r="Q47" s="14">
        <f>SUM(Q8:Q46)</f>
        <v>132341019988</v>
      </c>
    </row>
    <row r="48" spans="1:18" ht="24.75" thickTop="1"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6">
        <f t="shared" ref="R48" si="2">SUM(R24:R46)</f>
        <v>0</v>
      </c>
    </row>
    <row r="49" spans="7:17">
      <c r="G49" s="17"/>
      <c r="H49" s="18"/>
      <c r="I49" s="17"/>
      <c r="J49" s="18"/>
      <c r="K49" s="18"/>
      <c r="L49" s="18"/>
      <c r="M49" s="18"/>
      <c r="N49" s="18"/>
      <c r="O49" s="17"/>
      <c r="P49" s="18"/>
      <c r="Q49" s="17"/>
    </row>
    <row r="50" spans="7:17">
      <c r="G50" s="18"/>
      <c r="H50" s="18"/>
      <c r="I50" s="17"/>
      <c r="J50" s="18"/>
      <c r="K50" s="18"/>
      <c r="L50" s="18"/>
      <c r="M50" s="18"/>
      <c r="N50" s="18"/>
      <c r="O50" s="18"/>
      <c r="P50" s="18"/>
      <c r="Q50" s="17"/>
    </row>
    <row r="51" spans="7:17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7:17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7:17">
      <c r="G53" s="17"/>
      <c r="H53" s="18"/>
      <c r="I53" s="17"/>
      <c r="J53" s="18"/>
      <c r="K53" s="18"/>
      <c r="L53" s="18"/>
      <c r="M53" s="18"/>
      <c r="N53" s="18"/>
      <c r="O53" s="17"/>
      <c r="P53" s="18"/>
      <c r="Q53" s="1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5"/>
  <sheetViews>
    <sheetView rightToLeft="1" topLeftCell="A16" workbookViewId="0">
      <selection activeCell="M33" sqref="M33:Q33"/>
    </sheetView>
  </sheetViews>
  <sheetFormatPr defaultRowHeight="24"/>
  <cols>
    <col min="1" max="1" width="35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>
      <c r="A3" s="19" t="s">
        <v>153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>
      <c r="A6" s="20" t="s">
        <v>3</v>
      </c>
      <c r="C6" s="21" t="s">
        <v>155</v>
      </c>
      <c r="D6" s="21" t="s">
        <v>155</v>
      </c>
      <c r="E6" s="21" t="s">
        <v>155</v>
      </c>
      <c r="F6" s="21" t="s">
        <v>155</v>
      </c>
      <c r="G6" s="21" t="s">
        <v>155</v>
      </c>
      <c r="H6" s="21" t="s">
        <v>155</v>
      </c>
      <c r="I6" s="21" t="s">
        <v>155</v>
      </c>
      <c r="J6" s="21" t="s">
        <v>155</v>
      </c>
      <c r="K6" s="21" t="s">
        <v>155</v>
      </c>
      <c r="M6" s="21" t="s">
        <v>156</v>
      </c>
      <c r="N6" s="21" t="s">
        <v>156</v>
      </c>
      <c r="O6" s="21" t="s">
        <v>156</v>
      </c>
      <c r="P6" s="21" t="s">
        <v>156</v>
      </c>
      <c r="Q6" s="21" t="s">
        <v>156</v>
      </c>
      <c r="R6" s="21" t="s">
        <v>156</v>
      </c>
      <c r="S6" s="21" t="s">
        <v>156</v>
      </c>
      <c r="T6" s="21" t="s">
        <v>156</v>
      </c>
      <c r="U6" s="21" t="s">
        <v>156</v>
      </c>
    </row>
    <row r="7" spans="1:21" ht="24.75">
      <c r="A7" s="21" t="s">
        <v>3</v>
      </c>
      <c r="C7" s="21" t="s">
        <v>207</v>
      </c>
      <c r="E7" s="21" t="s">
        <v>208</v>
      </c>
      <c r="G7" s="21" t="s">
        <v>209</v>
      </c>
      <c r="I7" s="21" t="s">
        <v>140</v>
      </c>
      <c r="K7" s="21" t="s">
        <v>210</v>
      </c>
      <c r="M7" s="21" t="s">
        <v>207</v>
      </c>
      <c r="O7" s="21" t="s">
        <v>208</v>
      </c>
      <c r="Q7" s="21" t="s">
        <v>209</v>
      </c>
      <c r="S7" s="21" t="s">
        <v>140</v>
      </c>
      <c r="U7" s="21" t="s">
        <v>210</v>
      </c>
    </row>
    <row r="8" spans="1:21">
      <c r="A8" s="1" t="s">
        <v>19</v>
      </c>
      <c r="C8" s="5">
        <v>0</v>
      </c>
      <c r="D8" s="5"/>
      <c r="E8" s="5">
        <v>-122213547</v>
      </c>
      <c r="F8" s="5"/>
      <c r="G8" s="5">
        <v>159855507</v>
      </c>
      <c r="H8" s="5"/>
      <c r="I8" s="5">
        <f>C8+E8+G8</f>
        <v>37641960</v>
      </c>
      <c r="J8" s="5"/>
      <c r="K8" s="11">
        <f>I8/$I$33</f>
        <v>-2.7434547498861428E-2</v>
      </c>
      <c r="L8" s="5"/>
      <c r="M8" s="5">
        <v>0</v>
      </c>
      <c r="N8" s="5"/>
      <c r="O8" s="5">
        <v>0</v>
      </c>
      <c r="P8" s="5"/>
      <c r="Q8" s="5">
        <v>159855507</v>
      </c>
      <c r="R8" s="5"/>
      <c r="S8" s="5">
        <f>M8+O8+Q8</f>
        <v>159855507</v>
      </c>
      <c r="T8" s="5"/>
      <c r="U8" s="10">
        <f>S8/$S$33</f>
        <v>-1.2815954157969227</v>
      </c>
    </row>
    <row r="9" spans="1:21">
      <c r="A9" s="1" t="s">
        <v>183</v>
      </c>
      <c r="C9" s="5">
        <v>0</v>
      </c>
      <c r="D9" s="5"/>
      <c r="E9" s="5">
        <v>0</v>
      </c>
      <c r="F9" s="5"/>
      <c r="G9" s="5">
        <v>0</v>
      </c>
      <c r="H9" s="5"/>
      <c r="I9" s="5">
        <f t="shared" ref="I9:I31" si="0">C9+E9+G9</f>
        <v>0</v>
      </c>
      <c r="J9" s="5"/>
      <c r="K9" s="11">
        <f t="shared" ref="K9:K32" si="1">I9/$I$33</f>
        <v>0</v>
      </c>
      <c r="L9" s="5"/>
      <c r="M9" s="5">
        <v>5703500</v>
      </c>
      <c r="N9" s="5"/>
      <c r="O9" s="5">
        <v>0</v>
      </c>
      <c r="P9" s="5"/>
      <c r="Q9" s="5">
        <v>-7042661</v>
      </c>
      <c r="R9" s="5"/>
      <c r="S9" s="5">
        <f t="shared" ref="S9:S32" si="2">M9+O9+Q9</f>
        <v>-1339161</v>
      </c>
      <c r="T9" s="5"/>
      <c r="U9" s="10">
        <f t="shared" ref="U9:U32" si="3">S9/$S$33</f>
        <v>1.0736337025999505E-2</v>
      </c>
    </row>
    <row r="10" spans="1:21">
      <c r="A10" s="1" t="s">
        <v>24</v>
      </c>
      <c r="C10" s="5">
        <v>0</v>
      </c>
      <c r="D10" s="5"/>
      <c r="E10" s="5">
        <v>25559525</v>
      </c>
      <c r="F10" s="5"/>
      <c r="G10" s="5">
        <v>0</v>
      </c>
      <c r="H10" s="5"/>
      <c r="I10" s="5">
        <f t="shared" si="0"/>
        <v>25559525</v>
      </c>
      <c r="J10" s="5"/>
      <c r="K10" s="11">
        <f t="shared" si="1"/>
        <v>-1.8628519945848628E-2</v>
      </c>
      <c r="L10" s="5"/>
      <c r="M10" s="5">
        <v>1893925950</v>
      </c>
      <c r="N10" s="5"/>
      <c r="O10" s="5">
        <v>-2572497417</v>
      </c>
      <c r="P10" s="5"/>
      <c r="Q10" s="5">
        <v>-10505</v>
      </c>
      <c r="R10" s="5"/>
      <c r="S10" s="5">
        <f t="shared" si="2"/>
        <v>-678581972</v>
      </c>
      <c r="T10" s="5"/>
      <c r="U10" s="10">
        <f t="shared" si="3"/>
        <v>5.4403352182145079</v>
      </c>
    </row>
    <row r="11" spans="1:21">
      <c r="A11" s="1" t="s">
        <v>179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11">
        <f t="shared" si="1"/>
        <v>0</v>
      </c>
      <c r="L11" s="5"/>
      <c r="M11" s="5">
        <v>69129000</v>
      </c>
      <c r="N11" s="5"/>
      <c r="O11" s="5">
        <v>0</v>
      </c>
      <c r="P11" s="5"/>
      <c r="Q11" s="5">
        <v>4431908</v>
      </c>
      <c r="R11" s="5"/>
      <c r="S11" s="5">
        <f t="shared" si="2"/>
        <v>73560908</v>
      </c>
      <c r="T11" s="5"/>
      <c r="U11" s="10">
        <f t="shared" si="3"/>
        <v>-0.58975336066876438</v>
      </c>
    </row>
    <row r="12" spans="1:21">
      <c r="A12" s="1" t="s">
        <v>190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11">
        <f t="shared" si="1"/>
        <v>0</v>
      </c>
      <c r="L12" s="5"/>
      <c r="M12" s="5">
        <v>0</v>
      </c>
      <c r="N12" s="5"/>
      <c r="O12" s="5">
        <v>0</v>
      </c>
      <c r="P12" s="5"/>
      <c r="Q12" s="5">
        <v>8801928</v>
      </c>
      <c r="R12" s="5"/>
      <c r="S12" s="5">
        <f t="shared" si="2"/>
        <v>8801928</v>
      </c>
      <c r="T12" s="5"/>
      <c r="U12" s="10">
        <f t="shared" si="3"/>
        <v>-7.0566918754788835E-2</v>
      </c>
    </row>
    <row r="13" spans="1:21">
      <c r="A13" s="1" t="s">
        <v>181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11">
        <f t="shared" si="1"/>
        <v>0</v>
      </c>
      <c r="L13" s="5"/>
      <c r="M13" s="5">
        <v>734360</v>
      </c>
      <c r="N13" s="5"/>
      <c r="O13" s="5">
        <v>0</v>
      </c>
      <c r="P13" s="5"/>
      <c r="Q13" s="5">
        <v>-16246393</v>
      </c>
      <c r="R13" s="5"/>
      <c r="S13" s="5">
        <f t="shared" si="2"/>
        <v>-15512033</v>
      </c>
      <c r="T13" s="5"/>
      <c r="U13" s="10">
        <f t="shared" si="3"/>
        <v>0.12436325000983912</v>
      </c>
    </row>
    <row r="14" spans="1:21">
      <c r="A14" s="1" t="s">
        <v>177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11">
        <f t="shared" si="1"/>
        <v>0</v>
      </c>
      <c r="L14" s="5"/>
      <c r="M14" s="5">
        <v>120473100</v>
      </c>
      <c r="N14" s="5"/>
      <c r="O14" s="5">
        <v>0</v>
      </c>
      <c r="P14" s="5"/>
      <c r="Q14" s="5">
        <v>264572544</v>
      </c>
      <c r="R14" s="5"/>
      <c r="S14" s="5">
        <f t="shared" si="2"/>
        <v>385045644</v>
      </c>
      <c r="T14" s="5"/>
      <c r="U14" s="10">
        <f t="shared" si="3"/>
        <v>-3.086992381332061</v>
      </c>
    </row>
    <row r="15" spans="1:21">
      <c r="A15" s="1" t="s">
        <v>191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11">
        <f t="shared" si="1"/>
        <v>0</v>
      </c>
      <c r="L15" s="5"/>
      <c r="M15" s="5">
        <v>0</v>
      </c>
      <c r="N15" s="5"/>
      <c r="O15" s="5">
        <v>0</v>
      </c>
      <c r="P15" s="5"/>
      <c r="Q15" s="5">
        <v>171015523</v>
      </c>
      <c r="R15" s="5"/>
      <c r="S15" s="5">
        <f t="shared" si="2"/>
        <v>171015523</v>
      </c>
      <c r="T15" s="5"/>
      <c r="U15" s="10">
        <f t="shared" si="3"/>
        <v>-1.3710676248827212</v>
      </c>
    </row>
    <row r="16" spans="1:21">
      <c r="A16" s="1" t="s">
        <v>192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11">
        <f t="shared" si="1"/>
        <v>0</v>
      </c>
      <c r="L16" s="5"/>
      <c r="M16" s="5">
        <v>0</v>
      </c>
      <c r="N16" s="5"/>
      <c r="O16" s="5">
        <v>0</v>
      </c>
      <c r="P16" s="5"/>
      <c r="Q16" s="5">
        <v>4949594</v>
      </c>
      <c r="R16" s="5"/>
      <c r="S16" s="5">
        <f t="shared" si="2"/>
        <v>4949594</v>
      </c>
      <c r="T16" s="5"/>
      <c r="U16" s="10">
        <f t="shared" si="3"/>
        <v>-3.9681942145765141E-2</v>
      </c>
    </row>
    <row r="17" spans="1:21">
      <c r="A17" s="1" t="s">
        <v>193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11">
        <f t="shared" si="1"/>
        <v>0</v>
      </c>
      <c r="L17" s="5"/>
      <c r="M17" s="5">
        <v>0</v>
      </c>
      <c r="N17" s="5"/>
      <c r="O17" s="5">
        <v>0</v>
      </c>
      <c r="P17" s="5"/>
      <c r="Q17" s="5">
        <v>93707247</v>
      </c>
      <c r="R17" s="5"/>
      <c r="S17" s="5">
        <f t="shared" si="2"/>
        <v>93707247</v>
      </c>
      <c r="T17" s="5"/>
      <c r="U17" s="10">
        <f t="shared" si="3"/>
        <v>-0.75127082223166664</v>
      </c>
    </row>
    <row r="18" spans="1:21">
      <c r="A18" s="1" t="s">
        <v>20</v>
      </c>
      <c r="C18" s="5">
        <v>0</v>
      </c>
      <c r="D18" s="5"/>
      <c r="E18" s="5">
        <v>-1001705063</v>
      </c>
      <c r="F18" s="5"/>
      <c r="G18" s="5">
        <v>0</v>
      </c>
      <c r="H18" s="5"/>
      <c r="I18" s="5">
        <f t="shared" si="0"/>
        <v>-1001705063</v>
      </c>
      <c r="J18" s="5"/>
      <c r="K18" s="11">
        <f t="shared" si="1"/>
        <v>0.7300715778541681</v>
      </c>
      <c r="L18" s="5"/>
      <c r="M18" s="5">
        <v>0</v>
      </c>
      <c r="N18" s="5"/>
      <c r="O18" s="5">
        <v>-997680596</v>
      </c>
      <c r="P18" s="5"/>
      <c r="Q18" s="5">
        <v>293926939</v>
      </c>
      <c r="R18" s="5"/>
      <c r="S18" s="5">
        <f t="shared" si="2"/>
        <v>-703753657</v>
      </c>
      <c r="T18" s="5"/>
      <c r="U18" s="10">
        <f t="shared" si="3"/>
        <v>5.642141941731917</v>
      </c>
    </row>
    <row r="19" spans="1:21">
      <c r="A19" s="1" t="s">
        <v>194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11">
        <f t="shared" si="1"/>
        <v>0</v>
      </c>
      <c r="L19" s="5"/>
      <c r="M19" s="5">
        <v>0</v>
      </c>
      <c r="N19" s="5"/>
      <c r="O19" s="5">
        <v>0</v>
      </c>
      <c r="P19" s="5"/>
      <c r="Q19" s="5">
        <v>4560894</v>
      </c>
      <c r="R19" s="5"/>
      <c r="S19" s="5">
        <f t="shared" si="2"/>
        <v>4560894</v>
      </c>
      <c r="T19" s="5"/>
      <c r="U19" s="10">
        <f t="shared" si="3"/>
        <v>-3.6565652019330749E-2</v>
      </c>
    </row>
    <row r="20" spans="1:21">
      <c r="A20" s="1" t="s">
        <v>23</v>
      </c>
      <c r="C20" s="5">
        <v>0</v>
      </c>
      <c r="D20" s="5"/>
      <c r="E20" s="5">
        <v>-164317414</v>
      </c>
      <c r="F20" s="5"/>
      <c r="G20" s="5">
        <v>0</v>
      </c>
      <c r="H20" s="5"/>
      <c r="I20" s="5">
        <f t="shared" si="0"/>
        <v>-164317414</v>
      </c>
      <c r="J20" s="5"/>
      <c r="K20" s="11">
        <f t="shared" si="1"/>
        <v>0.11975927659646517</v>
      </c>
      <c r="L20" s="5"/>
      <c r="M20" s="5">
        <v>1840000000</v>
      </c>
      <c r="N20" s="5"/>
      <c r="O20" s="5">
        <v>-2407811153</v>
      </c>
      <c r="P20" s="5"/>
      <c r="Q20" s="5">
        <v>-1527509</v>
      </c>
      <c r="R20" s="5"/>
      <c r="S20" s="5">
        <f t="shared" si="2"/>
        <v>-569338662</v>
      </c>
      <c r="T20" s="5"/>
      <c r="U20" s="10">
        <f t="shared" si="3"/>
        <v>4.5645084923796446</v>
      </c>
    </row>
    <row r="21" spans="1:21">
      <c r="A21" s="1" t="s">
        <v>195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J21" s="5"/>
      <c r="K21" s="11">
        <f t="shared" si="1"/>
        <v>0</v>
      </c>
      <c r="L21" s="5"/>
      <c r="M21" s="5">
        <v>0</v>
      </c>
      <c r="N21" s="5"/>
      <c r="O21" s="5">
        <v>0</v>
      </c>
      <c r="P21" s="5"/>
      <c r="Q21" s="5">
        <v>-44062141</v>
      </c>
      <c r="R21" s="5"/>
      <c r="S21" s="5">
        <f t="shared" si="2"/>
        <v>-44062141</v>
      </c>
      <c r="T21" s="5"/>
      <c r="U21" s="10">
        <f t="shared" si="3"/>
        <v>0.35325550539711864</v>
      </c>
    </row>
    <row r="22" spans="1:21">
      <c r="A22" s="1" t="s">
        <v>184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11">
        <f t="shared" si="1"/>
        <v>0</v>
      </c>
      <c r="L22" s="5"/>
      <c r="M22" s="5">
        <v>6274620</v>
      </c>
      <c r="N22" s="5"/>
      <c r="O22" s="5">
        <v>0</v>
      </c>
      <c r="P22" s="5"/>
      <c r="Q22" s="5">
        <v>18407706</v>
      </c>
      <c r="R22" s="5"/>
      <c r="S22" s="5">
        <f t="shared" si="2"/>
        <v>24682326</v>
      </c>
      <c r="T22" s="5"/>
      <c r="U22" s="10">
        <f t="shared" si="3"/>
        <v>-0.1978834288943527</v>
      </c>
    </row>
    <row r="23" spans="1:21">
      <c r="A23" s="1" t="s">
        <v>196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11">
        <f t="shared" si="1"/>
        <v>0</v>
      </c>
      <c r="L23" s="5"/>
      <c r="M23" s="5">
        <v>0</v>
      </c>
      <c r="N23" s="5"/>
      <c r="O23" s="5">
        <v>0</v>
      </c>
      <c r="P23" s="5"/>
      <c r="Q23" s="5">
        <v>4775424</v>
      </c>
      <c r="R23" s="5"/>
      <c r="S23" s="5">
        <f t="shared" si="2"/>
        <v>4775424</v>
      </c>
      <c r="T23" s="5"/>
      <c r="U23" s="10">
        <f t="shared" si="3"/>
        <v>-3.8285584411468565E-2</v>
      </c>
    </row>
    <row r="24" spans="1:21">
      <c r="A24" s="1" t="s">
        <v>21</v>
      </c>
      <c r="C24" s="5">
        <v>0</v>
      </c>
      <c r="D24" s="5"/>
      <c r="E24" s="5">
        <v>182283212</v>
      </c>
      <c r="F24" s="5"/>
      <c r="G24" s="5">
        <v>0</v>
      </c>
      <c r="H24" s="5"/>
      <c r="I24" s="5">
        <f t="shared" si="0"/>
        <v>182283212</v>
      </c>
      <c r="J24" s="5"/>
      <c r="K24" s="11">
        <f t="shared" si="1"/>
        <v>-0.13285326900775166</v>
      </c>
      <c r="L24" s="5"/>
      <c r="M24" s="5">
        <v>1600000000</v>
      </c>
      <c r="N24" s="5"/>
      <c r="O24" s="5">
        <v>-1065516265</v>
      </c>
      <c r="P24" s="5"/>
      <c r="Q24" s="5">
        <v>0</v>
      </c>
      <c r="R24" s="5"/>
      <c r="S24" s="5">
        <f t="shared" si="2"/>
        <v>534483735</v>
      </c>
      <c r="T24" s="5"/>
      <c r="U24" s="10">
        <f t="shared" si="3"/>
        <v>-4.2850691693343874</v>
      </c>
    </row>
    <row r="25" spans="1:21">
      <c r="A25" s="1" t="s">
        <v>17</v>
      </c>
      <c r="C25" s="5">
        <v>0</v>
      </c>
      <c r="D25" s="5"/>
      <c r="E25" s="5">
        <v>226030583</v>
      </c>
      <c r="F25" s="5"/>
      <c r="G25" s="5">
        <v>0</v>
      </c>
      <c r="H25" s="5"/>
      <c r="I25" s="5">
        <f t="shared" si="0"/>
        <v>226030583</v>
      </c>
      <c r="J25" s="5"/>
      <c r="K25" s="11">
        <f t="shared" si="1"/>
        <v>-0.16473761635974429</v>
      </c>
      <c r="L25" s="5"/>
      <c r="M25" s="5">
        <v>9750000000</v>
      </c>
      <c r="N25" s="5"/>
      <c r="O25" s="5">
        <v>-8382303901</v>
      </c>
      <c r="P25" s="5"/>
      <c r="Q25" s="5">
        <v>0</v>
      </c>
      <c r="R25" s="5"/>
      <c r="S25" s="5">
        <f t="shared" si="2"/>
        <v>1367696099</v>
      </c>
      <c r="T25" s="5"/>
      <c r="U25" s="10">
        <f t="shared" si="3"/>
        <v>-10.965108951058747</v>
      </c>
    </row>
    <row r="26" spans="1:21">
      <c r="A26" s="1" t="s">
        <v>18</v>
      </c>
      <c r="C26" s="5">
        <v>0</v>
      </c>
      <c r="D26" s="5"/>
      <c r="E26" s="5">
        <v>59743642</v>
      </c>
      <c r="F26" s="5"/>
      <c r="G26" s="5">
        <v>0</v>
      </c>
      <c r="H26" s="5"/>
      <c r="I26" s="5">
        <f t="shared" si="0"/>
        <v>59743642</v>
      </c>
      <c r="J26" s="5"/>
      <c r="K26" s="11">
        <f t="shared" si="1"/>
        <v>-4.3542891608300223E-2</v>
      </c>
      <c r="L26" s="5"/>
      <c r="M26" s="5">
        <v>3450000000</v>
      </c>
      <c r="N26" s="5"/>
      <c r="O26" s="5">
        <v>-2975053418</v>
      </c>
      <c r="P26" s="5"/>
      <c r="Q26" s="5">
        <v>0</v>
      </c>
      <c r="R26" s="5"/>
      <c r="S26" s="5">
        <f t="shared" si="2"/>
        <v>474946582</v>
      </c>
      <c r="T26" s="5"/>
      <c r="U26" s="10">
        <f t="shared" si="3"/>
        <v>-3.8077472191159312</v>
      </c>
    </row>
    <row r="27" spans="1:21">
      <c r="A27" s="1" t="s">
        <v>26</v>
      </c>
      <c r="C27" s="5">
        <v>0</v>
      </c>
      <c r="D27" s="5"/>
      <c r="E27" s="5">
        <v>-88511772</v>
      </c>
      <c r="F27" s="5"/>
      <c r="G27" s="5">
        <v>0</v>
      </c>
      <c r="H27" s="5"/>
      <c r="I27" s="5">
        <f t="shared" si="0"/>
        <v>-88511772</v>
      </c>
      <c r="J27" s="5"/>
      <c r="K27" s="11">
        <f t="shared" si="1"/>
        <v>6.4509935538489313E-2</v>
      </c>
      <c r="L27" s="5"/>
      <c r="M27" s="5">
        <v>0</v>
      </c>
      <c r="N27" s="5"/>
      <c r="O27" s="5">
        <v>-88511772</v>
      </c>
      <c r="P27" s="5"/>
      <c r="Q27" s="5">
        <v>0</v>
      </c>
      <c r="R27" s="5"/>
      <c r="S27" s="5">
        <f t="shared" si="2"/>
        <v>-88511772</v>
      </c>
      <c r="T27" s="5"/>
      <c r="U27" s="10">
        <f t="shared" si="3"/>
        <v>0.70961760009470576</v>
      </c>
    </row>
    <row r="28" spans="1:21">
      <c r="A28" s="1" t="s">
        <v>22</v>
      </c>
      <c r="C28" s="5">
        <v>0</v>
      </c>
      <c r="D28" s="5"/>
      <c r="E28" s="5">
        <v>-57835303</v>
      </c>
      <c r="F28" s="5"/>
      <c r="G28" s="5">
        <v>0</v>
      </c>
      <c r="H28" s="5"/>
      <c r="I28" s="5">
        <f t="shared" si="0"/>
        <v>-57835303</v>
      </c>
      <c r="J28" s="5"/>
      <c r="K28" s="11">
        <f t="shared" si="1"/>
        <v>4.215203903475119E-2</v>
      </c>
      <c r="L28" s="5"/>
      <c r="M28" s="5">
        <v>0</v>
      </c>
      <c r="N28" s="5"/>
      <c r="O28" s="5">
        <v>-744413956</v>
      </c>
      <c r="P28" s="5"/>
      <c r="Q28" s="5">
        <v>0</v>
      </c>
      <c r="R28" s="5"/>
      <c r="S28" s="5">
        <f t="shared" si="2"/>
        <v>-744413956</v>
      </c>
      <c r="T28" s="5"/>
      <c r="U28" s="10">
        <f t="shared" si="3"/>
        <v>5.9681241601820583</v>
      </c>
    </row>
    <row r="29" spans="1:21">
      <c r="A29" s="1" t="s">
        <v>25</v>
      </c>
      <c r="C29" s="5">
        <v>0</v>
      </c>
      <c r="D29" s="5"/>
      <c r="E29" s="5">
        <v>-70947531</v>
      </c>
      <c r="F29" s="5"/>
      <c r="G29" s="5">
        <v>0</v>
      </c>
      <c r="H29" s="5"/>
      <c r="I29" s="5">
        <f t="shared" si="0"/>
        <v>-70947531</v>
      </c>
      <c r="J29" s="5"/>
      <c r="K29" s="11">
        <f t="shared" si="1"/>
        <v>5.1708609465246858E-2</v>
      </c>
      <c r="L29" s="5"/>
      <c r="M29" s="5">
        <v>0</v>
      </c>
      <c r="N29" s="5"/>
      <c r="O29" s="5">
        <v>-70947531</v>
      </c>
      <c r="P29" s="5"/>
      <c r="Q29" s="5">
        <v>0</v>
      </c>
      <c r="R29" s="5"/>
      <c r="S29" s="5">
        <f t="shared" si="2"/>
        <v>-70947531</v>
      </c>
      <c r="T29" s="5"/>
      <c r="U29" s="10">
        <f t="shared" si="3"/>
        <v>0.56880136442037044</v>
      </c>
    </row>
    <row r="30" spans="1:21">
      <c r="A30" s="1" t="s">
        <v>15</v>
      </c>
      <c r="C30" s="5">
        <v>0</v>
      </c>
      <c r="D30" s="5"/>
      <c r="E30" s="5">
        <v>-24177785</v>
      </c>
      <c r="F30" s="5"/>
      <c r="G30" s="5">
        <v>0</v>
      </c>
      <c r="H30" s="5"/>
      <c r="I30" s="5">
        <f t="shared" si="0"/>
        <v>-24177785</v>
      </c>
      <c r="J30" s="5"/>
      <c r="K30" s="11">
        <f t="shared" si="1"/>
        <v>1.7621467930994013E-2</v>
      </c>
      <c r="L30" s="5"/>
      <c r="M30" s="5">
        <v>0</v>
      </c>
      <c r="N30" s="5"/>
      <c r="O30" s="5">
        <v>-26421185</v>
      </c>
      <c r="P30" s="5"/>
      <c r="Q30" s="5">
        <v>0</v>
      </c>
      <c r="R30" s="5"/>
      <c r="S30" s="5">
        <f t="shared" si="2"/>
        <v>-26421185</v>
      </c>
      <c r="T30" s="5"/>
      <c r="U30" s="10">
        <f t="shared" si="3"/>
        <v>0.21182422933932718</v>
      </c>
    </row>
    <row r="31" spans="1:21">
      <c r="A31" s="1" t="s">
        <v>27</v>
      </c>
      <c r="C31" s="5">
        <v>0</v>
      </c>
      <c r="D31" s="5"/>
      <c r="E31" s="5">
        <v>-71819628</v>
      </c>
      <c r="F31" s="5"/>
      <c r="G31" s="5">
        <v>0</v>
      </c>
      <c r="H31" s="5"/>
      <c r="I31" s="5">
        <f t="shared" si="0"/>
        <v>-71819628</v>
      </c>
      <c r="J31" s="5"/>
      <c r="K31" s="11">
        <f t="shared" si="1"/>
        <v>5.2344218943874289E-2</v>
      </c>
      <c r="L31" s="5"/>
      <c r="M31" s="5">
        <v>0</v>
      </c>
      <c r="N31" s="5"/>
      <c r="O31" s="5">
        <v>-71819628</v>
      </c>
      <c r="P31" s="5"/>
      <c r="Q31" s="5">
        <v>0</v>
      </c>
      <c r="R31" s="5"/>
      <c r="S31" s="5">
        <f t="shared" si="2"/>
        <v>-71819628</v>
      </c>
      <c r="T31" s="5"/>
      <c r="U31" s="10">
        <f t="shared" si="3"/>
        <v>0.5757931505546463</v>
      </c>
    </row>
    <row r="32" spans="1:21">
      <c r="A32" s="1" t="s">
        <v>16</v>
      </c>
      <c r="C32" s="5">
        <v>0</v>
      </c>
      <c r="D32" s="5"/>
      <c r="E32" s="5">
        <v>-424008609</v>
      </c>
      <c r="F32" s="5"/>
      <c r="G32" s="5">
        <v>0</v>
      </c>
      <c r="H32" s="5"/>
      <c r="I32" s="5">
        <f>C32+E32+G32</f>
        <v>-424008609</v>
      </c>
      <c r="J32" s="5"/>
      <c r="K32" s="11">
        <f t="shared" si="1"/>
        <v>0.30902971905651733</v>
      </c>
      <c r="L32" s="5"/>
      <c r="M32" s="5">
        <v>0</v>
      </c>
      <c r="N32" s="5"/>
      <c r="O32" s="5">
        <v>-418111360</v>
      </c>
      <c r="P32" s="5"/>
      <c r="Q32" s="5">
        <v>0</v>
      </c>
      <c r="R32" s="5"/>
      <c r="S32" s="5">
        <f t="shared" si="2"/>
        <v>-418111360</v>
      </c>
      <c r="T32" s="5"/>
      <c r="U32" s="10">
        <f t="shared" si="3"/>
        <v>3.3520872212967734</v>
      </c>
    </row>
    <row r="33" spans="3:21" ht="24.75" thickBot="1">
      <c r="C33" s="7">
        <f>SUM(C8:C32)</f>
        <v>0</v>
      </c>
      <c r="D33" s="5"/>
      <c r="E33" s="7">
        <f>SUM(E8:E32)</f>
        <v>-1531919690</v>
      </c>
      <c r="F33" s="5"/>
      <c r="G33" s="7">
        <f>SUM(G8:G32)</f>
        <v>159855507</v>
      </c>
      <c r="H33" s="5"/>
      <c r="I33" s="7">
        <f>SUM(I8:I32)</f>
        <v>-1372064183</v>
      </c>
      <c r="J33" s="5"/>
      <c r="K33" s="12">
        <f>SUM(K8:K32)</f>
        <v>1</v>
      </c>
      <c r="L33" s="5"/>
      <c r="M33" s="7">
        <f>SUM(M8:M32)</f>
        <v>18736240530</v>
      </c>
      <c r="N33" s="5"/>
      <c r="O33" s="7">
        <f>SUM(O8:O32)</f>
        <v>-19821088182</v>
      </c>
      <c r="P33" s="5"/>
      <c r="Q33" s="7">
        <f>SUM(Q8:Q32)</f>
        <v>960116005</v>
      </c>
      <c r="R33" s="5"/>
      <c r="S33" s="7">
        <f>SUM(S8:S32)</f>
        <v>-124731647</v>
      </c>
      <c r="T33" s="5"/>
      <c r="U33" s="12">
        <f>SUM(U8:U32)</f>
        <v>1.0000000000000031</v>
      </c>
    </row>
    <row r="34" spans="3:21" ht="24.75" thickTop="1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3:21">
      <c r="M35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1"/>
  <sheetViews>
    <sheetView rightToLeft="1" topLeftCell="A31" workbookViewId="0">
      <selection activeCell="K49" sqref="K49:O49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157</v>
      </c>
      <c r="C6" s="21" t="s">
        <v>155</v>
      </c>
      <c r="D6" s="21" t="s">
        <v>155</v>
      </c>
      <c r="E6" s="21" t="s">
        <v>155</v>
      </c>
      <c r="F6" s="21" t="s">
        <v>155</v>
      </c>
      <c r="G6" s="21" t="s">
        <v>155</v>
      </c>
      <c r="H6" s="21" t="s">
        <v>155</v>
      </c>
      <c r="I6" s="21" t="s">
        <v>155</v>
      </c>
      <c r="K6" s="21" t="s">
        <v>156</v>
      </c>
      <c r="L6" s="21" t="s">
        <v>156</v>
      </c>
      <c r="M6" s="21" t="s">
        <v>156</v>
      </c>
      <c r="N6" s="21" t="s">
        <v>156</v>
      </c>
      <c r="O6" s="21" t="s">
        <v>156</v>
      </c>
      <c r="P6" s="21" t="s">
        <v>156</v>
      </c>
      <c r="Q6" s="21" t="s">
        <v>156</v>
      </c>
    </row>
    <row r="7" spans="1:17" ht="24.75">
      <c r="A7" s="21" t="s">
        <v>157</v>
      </c>
      <c r="C7" s="22" t="s">
        <v>211</v>
      </c>
      <c r="D7" s="5"/>
      <c r="E7" s="22" t="s">
        <v>208</v>
      </c>
      <c r="F7" s="5"/>
      <c r="G7" s="22" t="s">
        <v>209</v>
      </c>
      <c r="H7" s="5"/>
      <c r="I7" s="22" t="s">
        <v>212</v>
      </c>
      <c r="J7" s="5"/>
      <c r="K7" s="22" t="s">
        <v>211</v>
      </c>
      <c r="L7" s="5"/>
      <c r="M7" s="22" t="s">
        <v>208</v>
      </c>
      <c r="N7" s="5"/>
      <c r="O7" s="22" t="s">
        <v>209</v>
      </c>
      <c r="P7" s="5"/>
      <c r="Q7" s="22" t="s">
        <v>212</v>
      </c>
    </row>
    <row r="8" spans="1:17">
      <c r="A8" s="1" t="s">
        <v>87</v>
      </c>
      <c r="C8" s="5">
        <v>0</v>
      </c>
      <c r="D8" s="5"/>
      <c r="E8" s="5">
        <v>-10912424327</v>
      </c>
      <c r="F8" s="5"/>
      <c r="G8" s="5">
        <v>12100011685</v>
      </c>
      <c r="H8" s="5"/>
      <c r="I8" s="5">
        <f>C8+E8+G8</f>
        <v>1187587358</v>
      </c>
      <c r="J8" s="5"/>
      <c r="K8" s="5">
        <v>0</v>
      </c>
      <c r="L8" s="5"/>
      <c r="M8" s="5">
        <v>0</v>
      </c>
      <c r="N8" s="5"/>
      <c r="O8" s="5">
        <v>12100011685</v>
      </c>
      <c r="P8" s="5"/>
      <c r="Q8" s="5">
        <f>K8+M8+O8</f>
        <v>12100011685</v>
      </c>
    </row>
    <row r="9" spans="1:17">
      <c r="A9" s="1" t="s">
        <v>90</v>
      </c>
      <c r="C9" s="5">
        <v>1866058178</v>
      </c>
      <c r="D9" s="5"/>
      <c r="E9" s="5">
        <v>-2692700425</v>
      </c>
      <c r="F9" s="5"/>
      <c r="G9" s="5">
        <v>2708133411</v>
      </c>
      <c r="H9" s="5"/>
      <c r="I9" s="5">
        <f t="shared" ref="I9:I48" si="0">C9+E9+G9</f>
        <v>1881491164</v>
      </c>
      <c r="J9" s="5"/>
      <c r="K9" s="5">
        <v>13160321841</v>
      </c>
      <c r="L9" s="5"/>
      <c r="M9" s="5">
        <v>0</v>
      </c>
      <c r="N9" s="5"/>
      <c r="O9" s="5">
        <v>6376588140</v>
      </c>
      <c r="P9" s="5"/>
      <c r="Q9" s="5">
        <f t="shared" ref="Q9:Q48" si="1">K9+M9+O9</f>
        <v>19536909981</v>
      </c>
    </row>
    <row r="10" spans="1:17">
      <c r="A10" s="1" t="s">
        <v>96</v>
      </c>
      <c r="C10" s="5">
        <v>744861574</v>
      </c>
      <c r="D10" s="5"/>
      <c r="E10" s="5">
        <v>-299946</v>
      </c>
      <c r="F10" s="5"/>
      <c r="G10" s="5">
        <v>24768696</v>
      </c>
      <c r="H10" s="5"/>
      <c r="I10" s="5">
        <f t="shared" si="0"/>
        <v>769330324</v>
      </c>
      <c r="J10" s="5"/>
      <c r="K10" s="5">
        <v>20451096986</v>
      </c>
      <c r="L10" s="5"/>
      <c r="M10" s="5">
        <v>0</v>
      </c>
      <c r="N10" s="5"/>
      <c r="O10" s="5">
        <v>24818687</v>
      </c>
      <c r="P10" s="5"/>
      <c r="Q10" s="5">
        <f t="shared" si="1"/>
        <v>20475915673</v>
      </c>
    </row>
    <row r="11" spans="1:17">
      <c r="A11" s="1" t="s">
        <v>197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0</v>
      </c>
      <c r="L11" s="5"/>
      <c r="M11" s="5">
        <v>0</v>
      </c>
      <c r="N11" s="5"/>
      <c r="O11" s="5">
        <v>4751451679</v>
      </c>
      <c r="P11" s="5"/>
      <c r="Q11" s="5">
        <f t="shared" si="1"/>
        <v>4751451679</v>
      </c>
    </row>
    <row r="12" spans="1:17">
      <c r="A12" s="1" t="s">
        <v>55</v>
      </c>
      <c r="C12" s="5">
        <v>0</v>
      </c>
      <c r="D12" s="5"/>
      <c r="E12" s="5">
        <v>8393020781</v>
      </c>
      <c r="F12" s="5"/>
      <c r="G12" s="5">
        <v>0</v>
      </c>
      <c r="H12" s="5"/>
      <c r="I12" s="5">
        <f t="shared" si="0"/>
        <v>8393020781</v>
      </c>
      <c r="J12" s="5"/>
      <c r="K12" s="5">
        <v>0</v>
      </c>
      <c r="L12" s="5"/>
      <c r="M12" s="5">
        <v>36760672594</v>
      </c>
      <c r="N12" s="5"/>
      <c r="O12" s="5">
        <v>2539129721</v>
      </c>
      <c r="P12" s="5"/>
      <c r="Q12" s="5">
        <f t="shared" si="1"/>
        <v>39299802315</v>
      </c>
    </row>
    <row r="13" spans="1:17">
      <c r="A13" s="1" t="s">
        <v>61</v>
      </c>
      <c r="C13" s="5">
        <v>0</v>
      </c>
      <c r="D13" s="5"/>
      <c r="E13" s="5">
        <v>325760651</v>
      </c>
      <c r="F13" s="5"/>
      <c r="G13" s="5">
        <v>0</v>
      </c>
      <c r="H13" s="5"/>
      <c r="I13" s="5">
        <f t="shared" si="0"/>
        <v>325760651</v>
      </c>
      <c r="J13" s="5"/>
      <c r="K13" s="5">
        <v>0</v>
      </c>
      <c r="L13" s="5"/>
      <c r="M13" s="5">
        <v>735099271</v>
      </c>
      <c r="N13" s="5"/>
      <c r="O13" s="5">
        <v>1543238990</v>
      </c>
      <c r="P13" s="5"/>
      <c r="Q13" s="5">
        <f t="shared" si="1"/>
        <v>2278338261</v>
      </c>
    </row>
    <row r="14" spans="1:17">
      <c r="A14" s="1" t="s">
        <v>198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0</v>
      </c>
      <c r="L14" s="5"/>
      <c r="M14" s="5">
        <v>0</v>
      </c>
      <c r="N14" s="5"/>
      <c r="O14" s="5">
        <v>2316443270</v>
      </c>
      <c r="P14" s="5"/>
      <c r="Q14" s="5">
        <f t="shared" si="1"/>
        <v>2316443270</v>
      </c>
    </row>
    <row r="15" spans="1:17">
      <c r="A15" s="1" t="s">
        <v>199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5">
        <v>0</v>
      </c>
      <c r="L15" s="5"/>
      <c r="M15" s="5">
        <v>0</v>
      </c>
      <c r="N15" s="5"/>
      <c r="O15" s="5">
        <v>2243750318</v>
      </c>
      <c r="P15" s="5"/>
      <c r="Q15" s="5">
        <f t="shared" si="1"/>
        <v>2243750318</v>
      </c>
    </row>
    <row r="16" spans="1:17">
      <c r="A16" s="1" t="s">
        <v>162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5">
        <v>17963471962</v>
      </c>
      <c r="L16" s="5"/>
      <c r="M16" s="5">
        <v>0</v>
      </c>
      <c r="N16" s="5"/>
      <c r="O16" s="5">
        <v>3531084375</v>
      </c>
      <c r="P16" s="5"/>
      <c r="Q16" s="5">
        <f t="shared" si="1"/>
        <v>21494556337</v>
      </c>
    </row>
    <row r="17" spans="1:17">
      <c r="A17" s="1" t="s">
        <v>200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0</v>
      </c>
      <c r="L17" s="5"/>
      <c r="M17" s="5">
        <v>0</v>
      </c>
      <c r="N17" s="5"/>
      <c r="O17" s="5">
        <v>1897317767</v>
      </c>
      <c r="P17" s="5"/>
      <c r="Q17" s="5">
        <f t="shared" si="1"/>
        <v>1897317767</v>
      </c>
    </row>
    <row r="18" spans="1:17">
      <c r="A18" s="1" t="s">
        <v>52</v>
      </c>
      <c r="C18" s="5">
        <v>0</v>
      </c>
      <c r="D18" s="5"/>
      <c r="E18" s="5">
        <v>11619987444</v>
      </c>
      <c r="F18" s="5"/>
      <c r="G18" s="5">
        <v>0</v>
      </c>
      <c r="H18" s="5"/>
      <c r="I18" s="5">
        <f t="shared" si="0"/>
        <v>11619987444</v>
      </c>
      <c r="J18" s="5"/>
      <c r="K18" s="5">
        <v>0</v>
      </c>
      <c r="L18" s="5"/>
      <c r="M18" s="5">
        <v>32752231944</v>
      </c>
      <c r="N18" s="5"/>
      <c r="O18" s="5">
        <v>7982350655</v>
      </c>
      <c r="P18" s="5"/>
      <c r="Q18" s="5">
        <f t="shared" si="1"/>
        <v>40734582599</v>
      </c>
    </row>
    <row r="19" spans="1:17">
      <c r="A19" s="1" t="s">
        <v>164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5">
        <v>1232050184</v>
      </c>
      <c r="L19" s="5"/>
      <c r="M19" s="5">
        <v>0</v>
      </c>
      <c r="N19" s="5"/>
      <c r="O19" s="5">
        <v>366442063</v>
      </c>
      <c r="P19" s="5"/>
      <c r="Q19" s="5">
        <f t="shared" si="1"/>
        <v>1598492247</v>
      </c>
    </row>
    <row r="20" spans="1:17">
      <c r="A20" s="1" t="s">
        <v>201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5">
        <v>0</v>
      </c>
      <c r="L20" s="5"/>
      <c r="M20" s="5">
        <v>0</v>
      </c>
      <c r="N20" s="5"/>
      <c r="O20" s="5">
        <v>3407939524</v>
      </c>
      <c r="P20" s="5"/>
      <c r="Q20" s="5">
        <f t="shared" si="1"/>
        <v>3407939524</v>
      </c>
    </row>
    <row r="21" spans="1:17">
      <c r="A21" s="1" t="s">
        <v>49</v>
      </c>
      <c r="C21" s="5">
        <v>0</v>
      </c>
      <c r="D21" s="5"/>
      <c r="E21" s="5">
        <v>3882185581</v>
      </c>
      <c r="F21" s="5"/>
      <c r="G21" s="5">
        <v>0</v>
      </c>
      <c r="H21" s="5"/>
      <c r="I21" s="5">
        <f t="shared" si="0"/>
        <v>3882185581</v>
      </c>
      <c r="J21" s="5"/>
      <c r="K21" s="5">
        <v>0</v>
      </c>
      <c r="L21" s="5"/>
      <c r="M21" s="5">
        <v>10712327275</v>
      </c>
      <c r="N21" s="5"/>
      <c r="O21" s="5">
        <v>5129253155</v>
      </c>
      <c r="P21" s="5"/>
      <c r="Q21" s="5">
        <f t="shared" si="1"/>
        <v>15841580430</v>
      </c>
    </row>
    <row r="22" spans="1:17">
      <c r="A22" s="1" t="s">
        <v>202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5">
        <v>0</v>
      </c>
      <c r="L22" s="5"/>
      <c r="M22" s="5">
        <v>0</v>
      </c>
      <c r="N22" s="5"/>
      <c r="O22" s="5">
        <v>10475258105</v>
      </c>
      <c r="P22" s="5"/>
      <c r="Q22" s="5">
        <f t="shared" si="1"/>
        <v>10475258105</v>
      </c>
    </row>
    <row r="23" spans="1:17">
      <c r="A23" s="1" t="s">
        <v>203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5">
        <v>0</v>
      </c>
      <c r="L23" s="5"/>
      <c r="M23" s="5">
        <v>0</v>
      </c>
      <c r="N23" s="5"/>
      <c r="O23" s="5">
        <v>1857945853</v>
      </c>
      <c r="P23" s="5"/>
      <c r="Q23" s="5">
        <f t="shared" si="1"/>
        <v>1857945853</v>
      </c>
    </row>
    <row r="24" spans="1:17">
      <c r="A24" s="1" t="s">
        <v>58</v>
      </c>
      <c r="C24" s="5">
        <v>0</v>
      </c>
      <c r="D24" s="5"/>
      <c r="E24" s="5">
        <v>1954047004</v>
      </c>
      <c r="F24" s="5"/>
      <c r="G24" s="5">
        <v>0</v>
      </c>
      <c r="H24" s="5"/>
      <c r="I24" s="5">
        <f t="shared" si="0"/>
        <v>1954047004</v>
      </c>
      <c r="J24" s="5"/>
      <c r="K24" s="5">
        <v>0</v>
      </c>
      <c r="L24" s="5"/>
      <c r="M24" s="5">
        <v>50659770583</v>
      </c>
      <c r="N24" s="5"/>
      <c r="O24" s="5">
        <v>10123460787</v>
      </c>
      <c r="P24" s="5"/>
      <c r="Q24" s="5">
        <f t="shared" si="1"/>
        <v>60783231370</v>
      </c>
    </row>
    <row r="25" spans="1:17">
      <c r="A25" s="1" t="s">
        <v>119</v>
      </c>
      <c r="C25" s="5">
        <v>758199862</v>
      </c>
      <c r="D25" s="5"/>
      <c r="E25" s="5">
        <v>0</v>
      </c>
      <c r="F25" s="5"/>
      <c r="G25" s="5">
        <v>0</v>
      </c>
      <c r="H25" s="5"/>
      <c r="I25" s="5">
        <f t="shared" si="0"/>
        <v>758199862</v>
      </c>
      <c r="J25" s="5"/>
      <c r="K25" s="5">
        <v>64633652164</v>
      </c>
      <c r="L25" s="5"/>
      <c r="M25" s="5">
        <v>1908154086</v>
      </c>
      <c r="N25" s="5"/>
      <c r="O25" s="5">
        <v>15458456277</v>
      </c>
      <c r="P25" s="5"/>
      <c r="Q25" s="5">
        <f t="shared" si="1"/>
        <v>82000262527</v>
      </c>
    </row>
    <row r="26" spans="1:17">
      <c r="A26" s="1" t="s">
        <v>122</v>
      </c>
      <c r="C26" s="5">
        <v>1723181507</v>
      </c>
      <c r="D26" s="5"/>
      <c r="E26" s="5">
        <v>39117909</v>
      </c>
      <c r="F26" s="5"/>
      <c r="G26" s="5">
        <v>0</v>
      </c>
      <c r="H26" s="5"/>
      <c r="I26" s="5">
        <f t="shared" si="0"/>
        <v>1762299416</v>
      </c>
      <c r="J26" s="5"/>
      <c r="K26" s="5">
        <v>3576643614</v>
      </c>
      <c r="L26" s="5"/>
      <c r="M26" s="5">
        <v>3963145833</v>
      </c>
      <c r="N26" s="5"/>
      <c r="O26" s="5">
        <v>784805587</v>
      </c>
      <c r="P26" s="5"/>
      <c r="Q26" s="5">
        <f t="shared" si="1"/>
        <v>8324595034</v>
      </c>
    </row>
    <row r="27" spans="1:17">
      <c r="A27" s="1" t="s">
        <v>204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J27" s="5"/>
      <c r="K27" s="5">
        <v>0</v>
      </c>
      <c r="L27" s="5"/>
      <c r="M27" s="5">
        <v>0</v>
      </c>
      <c r="N27" s="5"/>
      <c r="O27" s="5">
        <v>4259106569</v>
      </c>
      <c r="P27" s="5"/>
      <c r="Q27" s="5">
        <f t="shared" si="1"/>
        <v>4259106569</v>
      </c>
    </row>
    <row r="28" spans="1:17">
      <c r="A28" s="1" t="s">
        <v>205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f t="shared" si="0"/>
        <v>0</v>
      </c>
      <c r="J28" s="5"/>
      <c r="K28" s="5">
        <v>0</v>
      </c>
      <c r="L28" s="5"/>
      <c r="M28" s="5">
        <v>0</v>
      </c>
      <c r="N28" s="5"/>
      <c r="O28" s="5">
        <v>33108909843</v>
      </c>
      <c r="P28" s="5"/>
      <c r="Q28" s="5">
        <f t="shared" si="1"/>
        <v>33108909843</v>
      </c>
    </row>
    <row r="29" spans="1:17">
      <c r="A29" s="1" t="s">
        <v>206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f t="shared" si="0"/>
        <v>0</v>
      </c>
      <c r="J29" s="5"/>
      <c r="K29" s="5">
        <v>0</v>
      </c>
      <c r="L29" s="5"/>
      <c r="M29" s="5">
        <v>0</v>
      </c>
      <c r="N29" s="5"/>
      <c r="O29" s="5">
        <v>850817998</v>
      </c>
      <c r="P29" s="5"/>
      <c r="Q29" s="5">
        <f t="shared" si="1"/>
        <v>850817998</v>
      </c>
    </row>
    <row r="30" spans="1:17">
      <c r="A30" s="1" t="s">
        <v>64</v>
      </c>
      <c r="C30" s="5">
        <v>0</v>
      </c>
      <c r="D30" s="5"/>
      <c r="E30" s="5">
        <v>84158635</v>
      </c>
      <c r="F30" s="5"/>
      <c r="G30" s="5">
        <v>0</v>
      </c>
      <c r="H30" s="5"/>
      <c r="I30" s="5">
        <f t="shared" si="0"/>
        <v>84158635</v>
      </c>
      <c r="J30" s="5"/>
      <c r="K30" s="5">
        <v>0</v>
      </c>
      <c r="L30" s="5"/>
      <c r="M30" s="5">
        <v>190019584</v>
      </c>
      <c r="N30" s="5"/>
      <c r="O30" s="5">
        <v>252322935</v>
      </c>
      <c r="P30" s="5"/>
      <c r="Q30" s="5">
        <f t="shared" si="1"/>
        <v>442342519</v>
      </c>
    </row>
    <row r="31" spans="1:17">
      <c r="A31" s="1" t="s">
        <v>126</v>
      </c>
      <c r="C31" s="5">
        <v>3160584246</v>
      </c>
      <c r="D31" s="5"/>
      <c r="E31" s="5">
        <v>2568833438</v>
      </c>
      <c r="F31" s="5"/>
      <c r="G31" s="5">
        <v>0</v>
      </c>
      <c r="H31" s="5"/>
      <c r="I31" s="5">
        <f t="shared" si="0"/>
        <v>5729417684</v>
      </c>
      <c r="J31" s="5"/>
      <c r="K31" s="5">
        <v>3160584246</v>
      </c>
      <c r="L31" s="5"/>
      <c r="M31" s="5">
        <v>2568833438</v>
      </c>
      <c r="N31" s="5"/>
      <c r="O31" s="5">
        <v>0</v>
      </c>
      <c r="P31" s="5"/>
      <c r="Q31" s="5">
        <f t="shared" si="1"/>
        <v>5729417684</v>
      </c>
    </row>
    <row r="32" spans="1:17">
      <c r="A32" s="1" t="s">
        <v>110</v>
      </c>
      <c r="C32" s="5">
        <v>625175738</v>
      </c>
      <c r="D32" s="5"/>
      <c r="E32" s="5">
        <v>38593004</v>
      </c>
      <c r="F32" s="5"/>
      <c r="G32" s="5">
        <v>0</v>
      </c>
      <c r="H32" s="5"/>
      <c r="I32" s="5">
        <f t="shared" si="0"/>
        <v>663768742</v>
      </c>
      <c r="J32" s="5"/>
      <c r="K32" s="5">
        <v>3105696735</v>
      </c>
      <c r="L32" s="5"/>
      <c r="M32" s="5">
        <v>232340158</v>
      </c>
      <c r="N32" s="5"/>
      <c r="O32" s="5">
        <v>0</v>
      </c>
      <c r="P32" s="5"/>
      <c r="Q32" s="5">
        <f t="shared" si="1"/>
        <v>3338036893</v>
      </c>
    </row>
    <row r="33" spans="1:17">
      <c r="A33" s="1" t="s">
        <v>107</v>
      </c>
      <c r="C33" s="5">
        <v>1356688707</v>
      </c>
      <c r="D33" s="5"/>
      <c r="E33" s="5">
        <v>155571797</v>
      </c>
      <c r="F33" s="5"/>
      <c r="G33" s="5">
        <v>0</v>
      </c>
      <c r="H33" s="5"/>
      <c r="I33" s="5">
        <f t="shared" si="0"/>
        <v>1512260504</v>
      </c>
      <c r="J33" s="5"/>
      <c r="K33" s="5">
        <v>13344216452</v>
      </c>
      <c r="L33" s="5"/>
      <c r="M33" s="5">
        <v>454117676</v>
      </c>
      <c r="N33" s="5"/>
      <c r="O33" s="5">
        <v>0</v>
      </c>
      <c r="P33" s="5"/>
      <c r="Q33" s="5">
        <f t="shared" si="1"/>
        <v>13798334128</v>
      </c>
    </row>
    <row r="34" spans="1:17">
      <c r="A34" s="1" t="s">
        <v>113</v>
      </c>
      <c r="C34" s="5">
        <v>1389299225</v>
      </c>
      <c r="D34" s="5"/>
      <c r="E34" s="5">
        <v>156071707</v>
      </c>
      <c r="F34" s="5"/>
      <c r="G34" s="5">
        <v>0</v>
      </c>
      <c r="H34" s="5"/>
      <c r="I34" s="5">
        <f t="shared" si="0"/>
        <v>1545370932</v>
      </c>
      <c r="J34" s="5"/>
      <c r="K34" s="5">
        <v>13476317780</v>
      </c>
      <c r="L34" s="5"/>
      <c r="M34" s="5">
        <v>581294621</v>
      </c>
      <c r="N34" s="5"/>
      <c r="O34" s="5">
        <v>0</v>
      </c>
      <c r="P34" s="5"/>
      <c r="Q34" s="5">
        <f t="shared" si="1"/>
        <v>14057612401</v>
      </c>
    </row>
    <row r="35" spans="1:17">
      <c r="A35" s="1" t="s">
        <v>116</v>
      </c>
      <c r="C35" s="5">
        <v>2920963783</v>
      </c>
      <c r="D35" s="5"/>
      <c r="E35" s="5">
        <v>309143958</v>
      </c>
      <c r="F35" s="5"/>
      <c r="G35" s="5">
        <v>0</v>
      </c>
      <c r="H35" s="5"/>
      <c r="I35" s="5">
        <f t="shared" si="0"/>
        <v>3230107741</v>
      </c>
      <c r="J35" s="5"/>
      <c r="K35" s="5">
        <v>28720562992</v>
      </c>
      <c r="L35" s="5"/>
      <c r="M35" s="5">
        <v>2998656395</v>
      </c>
      <c r="N35" s="5"/>
      <c r="O35" s="5">
        <v>0</v>
      </c>
      <c r="P35" s="5"/>
      <c r="Q35" s="5">
        <f t="shared" si="1"/>
        <v>31719219387</v>
      </c>
    </row>
    <row r="36" spans="1:17">
      <c r="A36" s="1" t="s">
        <v>104</v>
      </c>
      <c r="C36" s="5">
        <v>2603431545</v>
      </c>
      <c r="D36" s="5"/>
      <c r="E36" s="5">
        <v>310143776</v>
      </c>
      <c r="F36" s="5"/>
      <c r="G36" s="5">
        <v>0</v>
      </c>
      <c r="H36" s="5"/>
      <c r="I36" s="5">
        <f t="shared" si="0"/>
        <v>2913575321</v>
      </c>
      <c r="J36" s="5"/>
      <c r="K36" s="5">
        <v>28579064057</v>
      </c>
      <c r="L36" s="5"/>
      <c r="M36" s="5">
        <v>3129832615</v>
      </c>
      <c r="N36" s="5"/>
      <c r="O36" s="5">
        <v>0</v>
      </c>
      <c r="P36" s="5"/>
      <c r="Q36" s="5">
        <f t="shared" si="1"/>
        <v>31708896672</v>
      </c>
    </row>
    <row r="37" spans="1:17">
      <c r="A37" s="1" t="s">
        <v>102</v>
      </c>
      <c r="C37" s="5">
        <v>2803757991</v>
      </c>
      <c r="D37" s="5"/>
      <c r="E37" s="5">
        <v>154971906</v>
      </c>
      <c r="F37" s="5"/>
      <c r="G37" s="5">
        <v>0</v>
      </c>
      <c r="H37" s="5"/>
      <c r="I37" s="5">
        <f t="shared" si="0"/>
        <v>2958729897</v>
      </c>
      <c r="J37" s="5"/>
      <c r="K37" s="5">
        <v>16276402267</v>
      </c>
      <c r="L37" s="5"/>
      <c r="M37" s="5">
        <v>2120096216</v>
      </c>
      <c r="N37" s="5"/>
      <c r="O37" s="5">
        <v>0</v>
      </c>
      <c r="P37" s="5"/>
      <c r="Q37" s="5">
        <f t="shared" si="1"/>
        <v>18396498483</v>
      </c>
    </row>
    <row r="38" spans="1:17">
      <c r="A38" s="1" t="s">
        <v>99</v>
      </c>
      <c r="C38" s="5">
        <v>5376523121</v>
      </c>
      <c r="D38" s="5"/>
      <c r="E38" s="5">
        <v>7460647513</v>
      </c>
      <c r="F38" s="5"/>
      <c r="G38" s="5">
        <v>0</v>
      </c>
      <c r="H38" s="5"/>
      <c r="I38" s="5">
        <f t="shared" si="0"/>
        <v>12837170634</v>
      </c>
      <c r="J38" s="5"/>
      <c r="K38" s="5">
        <v>19955924313</v>
      </c>
      <c r="L38" s="5"/>
      <c r="M38" s="5">
        <v>6497416063</v>
      </c>
      <c r="N38" s="5"/>
      <c r="O38" s="5">
        <v>0</v>
      </c>
      <c r="P38" s="5"/>
      <c r="Q38" s="5">
        <f t="shared" si="1"/>
        <v>26453340376</v>
      </c>
    </row>
    <row r="39" spans="1:17">
      <c r="A39" s="1" t="s">
        <v>93</v>
      </c>
      <c r="C39" s="5">
        <v>4968730244</v>
      </c>
      <c r="D39" s="5"/>
      <c r="E39" s="5">
        <v>2600628551</v>
      </c>
      <c r="F39" s="5"/>
      <c r="G39" s="5">
        <v>0</v>
      </c>
      <c r="H39" s="5"/>
      <c r="I39" s="5">
        <f t="shared" si="0"/>
        <v>7569358795</v>
      </c>
      <c r="J39" s="5"/>
      <c r="K39" s="5">
        <v>10967560590</v>
      </c>
      <c r="L39" s="5"/>
      <c r="M39" s="5">
        <v>5408991131</v>
      </c>
      <c r="N39" s="5"/>
      <c r="O39" s="5">
        <v>0</v>
      </c>
      <c r="P39" s="5"/>
      <c r="Q39" s="5">
        <f t="shared" si="1"/>
        <v>16376551721</v>
      </c>
    </row>
    <row r="40" spans="1:17">
      <c r="A40" s="1" t="s">
        <v>45</v>
      </c>
      <c r="C40" s="5">
        <v>0</v>
      </c>
      <c r="D40" s="5"/>
      <c r="E40" s="5">
        <v>2159333532</v>
      </c>
      <c r="F40" s="5"/>
      <c r="G40" s="5">
        <v>0</v>
      </c>
      <c r="H40" s="5"/>
      <c r="I40" s="5">
        <f t="shared" si="0"/>
        <v>2159333532</v>
      </c>
      <c r="J40" s="5"/>
      <c r="K40" s="5">
        <v>0</v>
      </c>
      <c r="L40" s="5"/>
      <c r="M40" s="5">
        <v>14503857509</v>
      </c>
      <c r="N40" s="5"/>
      <c r="O40" s="5">
        <v>0</v>
      </c>
      <c r="P40" s="5"/>
      <c r="Q40" s="5">
        <f t="shared" si="1"/>
        <v>14503857509</v>
      </c>
    </row>
    <row r="41" spans="1:17">
      <c r="A41" s="1" t="s">
        <v>67</v>
      </c>
      <c r="C41" s="5">
        <v>0</v>
      </c>
      <c r="D41" s="5"/>
      <c r="E41" s="5">
        <v>377767644</v>
      </c>
      <c r="F41" s="5"/>
      <c r="G41" s="5">
        <v>0</v>
      </c>
      <c r="H41" s="5"/>
      <c r="I41" s="5">
        <f t="shared" si="0"/>
        <v>377767644</v>
      </c>
      <c r="J41" s="5"/>
      <c r="K41" s="5">
        <v>0</v>
      </c>
      <c r="L41" s="5"/>
      <c r="M41" s="5">
        <v>2542592366</v>
      </c>
      <c r="N41" s="5"/>
      <c r="O41" s="5">
        <v>0</v>
      </c>
      <c r="P41" s="5"/>
      <c r="Q41" s="5">
        <f t="shared" si="1"/>
        <v>2542592366</v>
      </c>
    </row>
    <row r="42" spans="1:17">
      <c r="A42" s="1" t="s">
        <v>70</v>
      </c>
      <c r="C42" s="5">
        <v>0</v>
      </c>
      <c r="D42" s="5"/>
      <c r="E42" s="5">
        <v>539965763</v>
      </c>
      <c r="F42" s="5"/>
      <c r="G42" s="5">
        <v>0</v>
      </c>
      <c r="H42" s="5"/>
      <c r="I42" s="5">
        <f t="shared" si="0"/>
        <v>539965763</v>
      </c>
      <c r="J42" s="5"/>
      <c r="K42" s="5">
        <v>0</v>
      </c>
      <c r="L42" s="5"/>
      <c r="M42" s="5">
        <v>4784249008</v>
      </c>
      <c r="N42" s="5"/>
      <c r="O42" s="5">
        <v>0</v>
      </c>
      <c r="P42" s="5"/>
      <c r="Q42" s="5">
        <f t="shared" si="1"/>
        <v>4784249008</v>
      </c>
    </row>
    <row r="43" spans="1:17">
      <c r="A43" s="1" t="s">
        <v>75</v>
      </c>
      <c r="C43" s="5">
        <v>0</v>
      </c>
      <c r="D43" s="5"/>
      <c r="E43" s="5">
        <v>1785902125</v>
      </c>
      <c r="F43" s="5"/>
      <c r="G43" s="5">
        <v>0</v>
      </c>
      <c r="H43" s="5"/>
      <c r="I43" s="5">
        <f t="shared" si="0"/>
        <v>1785902125</v>
      </c>
      <c r="J43" s="5"/>
      <c r="K43" s="5">
        <v>0</v>
      </c>
      <c r="L43" s="5"/>
      <c r="M43" s="5">
        <v>3032382555</v>
      </c>
      <c r="N43" s="5"/>
      <c r="O43" s="5">
        <v>0</v>
      </c>
      <c r="P43" s="5"/>
      <c r="Q43" s="5">
        <f t="shared" si="1"/>
        <v>3032382555</v>
      </c>
    </row>
    <row r="44" spans="1:17">
      <c r="A44" s="1" t="s">
        <v>78</v>
      </c>
      <c r="C44" s="5">
        <v>0</v>
      </c>
      <c r="D44" s="5"/>
      <c r="E44" s="5">
        <v>1815464937</v>
      </c>
      <c r="F44" s="5"/>
      <c r="G44" s="5">
        <v>0</v>
      </c>
      <c r="H44" s="5"/>
      <c r="I44" s="5">
        <f t="shared" si="0"/>
        <v>1815464937</v>
      </c>
      <c r="J44" s="5"/>
      <c r="K44" s="5">
        <v>0</v>
      </c>
      <c r="L44" s="5"/>
      <c r="M44" s="5">
        <v>2628898386</v>
      </c>
      <c r="N44" s="5"/>
      <c r="O44" s="5">
        <v>0</v>
      </c>
      <c r="P44" s="5"/>
      <c r="Q44" s="5">
        <f t="shared" si="1"/>
        <v>2628898386</v>
      </c>
    </row>
    <row r="45" spans="1:17">
      <c r="A45" s="1" t="s">
        <v>81</v>
      </c>
      <c r="C45" s="5">
        <v>0</v>
      </c>
      <c r="D45" s="5"/>
      <c r="E45" s="5">
        <v>715444178</v>
      </c>
      <c r="F45" s="5"/>
      <c r="G45" s="5">
        <v>0</v>
      </c>
      <c r="H45" s="5"/>
      <c r="I45" s="5">
        <f t="shared" si="0"/>
        <v>715444178</v>
      </c>
      <c r="J45" s="5"/>
      <c r="K45" s="5">
        <v>0</v>
      </c>
      <c r="L45" s="5"/>
      <c r="M45" s="5">
        <v>728886276</v>
      </c>
      <c r="N45" s="5"/>
      <c r="O45" s="5">
        <v>0</v>
      </c>
      <c r="P45" s="5"/>
      <c r="Q45" s="5">
        <f t="shared" si="1"/>
        <v>728886276</v>
      </c>
    </row>
    <row r="46" spans="1:17">
      <c r="A46" s="1" t="s">
        <v>73</v>
      </c>
      <c r="C46" s="5">
        <v>0</v>
      </c>
      <c r="D46" s="5"/>
      <c r="E46" s="5">
        <v>944627682</v>
      </c>
      <c r="F46" s="5"/>
      <c r="G46" s="5">
        <v>0</v>
      </c>
      <c r="H46" s="5"/>
      <c r="I46" s="5">
        <f t="shared" si="0"/>
        <v>944627682</v>
      </c>
      <c r="J46" s="5"/>
      <c r="K46" s="5">
        <v>0</v>
      </c>
      <c r="L46" s="5"/>
      <c r="M46" s="5">
        <v>1801121722</v>
      </c>
      <c r="N46" s="5"/>
      <c r="O46" s="5">
        <v>0</v>
      </c>
      <c r="P46" s="5"/>
      <c r="Q46" s="5">
        <f t="shared" si="1"/>
        <v>1801121722</v>
      </c>
    </row>
    <row r="47" spans="1:17">
      <c r="A47" s="1" t="s">
        <v>84</v>
      </c>
      <c r="C47" s="5">
        <v>0</v>
      </c>
      <c r="D47" s="5"/>
      <c r="E47" s="5">
        <v>976772526</v>
      </c>
      <c r="F47" s="5"/>
      <c r="G47" s="5">
        <v>0</v>
      </c>
      <c r="H47" s="5"/>
      <c r="I47" s="5">
        <f t="shared" si="0"/>
        <v>976772526</v>
      </c>
      <c r="J47" s="5"/>
      <c r="K47" s="5">
        <v>0</v>
      </c>
      <c r="L47" s="5"/>
      <c r="M47" s="5">
        <v>4528648127</v>
      </c>
      <c r="N47" s="5"/>
      <c r="O47" s="5">
        <v>0</v>
      </c>
      <c r="P47" s="5"/>
      <c r="Q47" s="5">
        <f t="shared" si="1"/>
        <v>4528648127</v>
      </c>
    </row>
    <row r="48" spans="1:17">
      <c r="A48" s="1" t="s">
        <v>123</v>
      </c>
      <c r="C48" s="5">
        <v>0</v>
      </c>
      <c r="D48" s="5"/>
      <c r="E48" s="5">
        <v>331364741</v>
      </c>
      <c r="F48" s="5"/>
      <c r="G48" s="5">
        <v>0</v>
      </c>
      <c r="H48" s="5"/>
      <c r="I48" s="5">
        <f t="shared" si="0"/>
        <v>331364741</v>
      </c>
      <c r="J48" s="5"/>
      <c r="K48" s="5">
        <v>0</v>
      </c>
      <c r="L48" s="5"/>
      <c r="M48" s="5">
        <v>331364741</v>
      </c>
      <c r="N48" s="5"/>
      <c r="O48" s="5">
        <v>0</v>
      </c>
      <c r="P48" s="5"/>
      <c r="Q48" s="5">
        <f t="shared" si="1"/>
        <v>331364741</v>
      </c>
    </row>
    <row r="49" spans="3:17" ht="24.75" thickBot="1">
      <c r="C49" s="7">
        <f>SUM(C8:C48)</f>
        <v>30297455721</v>
      </c>
      <c r="D49" s="5"/>
      <c r="E49" s="7">
        <f>SUM(E8:E48)</f>
        <v>36094102085</v>
      </c>
      <c r="F49" s="5"/>
      <c r="G49" s="7">
        <f>SUM(G8:G48)</f>
        <v>14832913792</v>
      </c>
      <c r="H49" s="5"/>
      <c r="I49" s="7">
        <f>SUM(I8:I48)</f>
        <v>81224471598</v>
      </c>
      <c r="J49" s="5"/>
      <c r="K49" s="7">
        <f>SUM(K8:K48)</f>
        <v>258603566183</v>
      </c>
      <c r="L49" s="5"/>
      <c r="M49" s="7">
        <f>SUM(M8:M48)</f>
        <v>196555000173</v>
      </c>
      <c r="N49" s="5"/>
      <c r="O49" s="7">
        <f>SUM(O8:O48)</f>
        <v>131380903983</v>
      </c>
      <c r="P49" s="5"/>
      <c r="Q49" s="7">
        <f>SUM(Q8:Q48)</f>
        <v>586539470339</v>
      </c>
    </row>
    <row r="50" spans="3:17" ht="24.75" thickTop="1">
      <c r="C50" s="6"/>
      <c r="E50" s="6"/>
      <c r="G50" s="6"/>
      <c r="K50" s="6"/>
      <c r="M50" s="6"/>
      <c r="O50" s="6"/>
    </row>
    <row r="51" spans="3:17">
      <c r="K51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8" sqref="I8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>
      <c r="A3" s="19" t="s">
        <v>153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>
      <c r="A6" s="21" t="s">
        <v>213</v>
      </c>
      <c r="B6" s="21" t="s">
        <v>213</v>
      </c>
      <c r="C6" s="21" t="s">
        <v>213</v>
      </c>
      <c r="E6" s="21" t="s">
        <v>155</v>
      </c>
      <c r="F6" s="21" t="s">
        <v>155</v>
      </c>
      <c r="G6" s="21" t="s">
        <v>155</v>
      </c>
      <c r="I6" s="21" t="s">
        <v>156</v>
      </c>
      <c r="J6" s="21" t="s">
        <v>156</v>
      </c>
      <c r="K6" s="21" t="s">
        <v>156</v>
      </c>
    </row>
    <row r="7" spans="1:11" ht="24.75">
      <c r="A7" s="23" t="s">
        <v>214</v>
      </c>
      <c r="C7" s="23" t="s">
        <v>137</v>
      </c>
      <c r="E7" s="23" t="s">
        <v>215</v>
      </c>
      <c r="G7" s="23" t="s">
        <v>216</v>
      </c>
      <c r="I7" s="23" t="s">
        <v>215</v>
      </c>
      <c r="K7" s="23" t="s">
        <v>216</v>
      </c>
    </row>
    <row r="8" spans="1:11">
      <c r="A8" s="1" t="s">
        <v>143</v>
      </c>
      <c r="C8" s="4" t="s">
        <v>144</v>
      </c>
      <c r="D8" s="4"/>
      <c r="E8" s="3">
        <v>4652416</v>
      </c>
      <c r="F8" s="4"/>
      <c r="G8" s="11">
        <f>E8/$E$10</f>
        <v>0.33017516241682221</v>
      </c>
      <c r="H8" s="4"/>
      <c r="I8" s="3">
        <v>155547079</v>
      </c>
      <c r="J8" s="4"/>
      <c r="K8" s="11">
        <f>I8/$I$10</f>
        <v>0.43314017276505185</v>
      </c>
    </row>
    <row r="9" spans="1:11">
      <c r="A9" s="1" t="s">
        <v>150</v>
      </c>
      <c r="C9" s="4" t="s">
        <v>151</v>
      </c>
      <c r="D9" s="4"/>
      <c r="E9" s="3">
        <v>9438335</v>
      </c>
      <c r="F9" s="4"/>
      <c r="G9" s="11">
        <f>E9/$E$10</f>
        <v>0.66982483758317779</v>
      </c>
      <c r="H9" s="4"/>
      <c r="I9" s="3">
        <v>203567796</v>
      </c>
      <c r="J9" s="4"/>
      <c r="K9" s="11">
        <f>I9/$I$10</f>
        <v>0.5668598272349481</v>
      </c>
    </row>
    <row r="10" spans="1:11" ht="24.75" thickBot="1">
      <c r="E10" s="14">
        <f>SUM(E8:E9)</f>
        <v>14090751</v>
      </c>
      <c r="F10" s="4"/>
      <c r="G10" s="12">
        <f>SUM(G8:G9)</f>
        <v>1</v>
      </c>
      <c r="H10" s="4"/>
      <c r="I10" s="14">
        <f>SUM(I8:I9)</f>
        <v>359114875</v>
      </c>
      <c r="J10" s="4"/>
      <c r="K10" s="12">
        <f>SUM(K8:K9)</f>
        <v>1</v>
      </c>
    </row>
    <row r="11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1" sqref="C11"/>
    </sheetView>
  </sheetViews>
  <sheetFormatPr defaultRowHeight="24"/>
  <cols>
    <col min="1" max="1" width="28.28515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7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153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>
      <c r="C5" s="24" t="s">
        <v>155</v>
      </c>
      <c r="E5" s="1" t="s">
        <v>225</v>
      </c>
    </row>
    <row r="6" spans="1:5">
      <c r="A6" s="24" t="s">
        <v>217</v>
      </c>
      <c r="C6" s="25"/>
      <c r="E6" s="25" t="s">
        <v>226</v>
      </c>
    </row>
    <row r="7" spans="1:5">
      <c r="A7" s="25" t="s">
        <v>217</v>
      </c>
      <c r="C7" s="25" t="s">
        <v>140</v>
      </c>
      <c r="E7" s="25" t="s">
        <v>140</v>
      </c>
    </row>
    <row r="8" spans="1:5">
      <c r="A8" s="1" t="s">
        <v>227</v>
      </c>
      <c r="C8" s="3">
        <v>0</v>
      </c>
      <c r="D8" s="4"/>
      <c r="E8" s="3">
        <v>3250765</v>
      </c>
    </row>
    <row r="9" spans="1:5">
      <c r="A9" s="1" t="s">
        <v>218</v>
      </c>
      <c r="C9" s="3">
        <v>185125254</v>
      </c>
      <c r="D9" s="4"/>
      <c r="E9" s="3">
        <v>210070375</v>
      </c>
    </row>
    <row r="10" spans="1:5" ht="24.75" thickBot="1">
      <c r="A10" s="1" t="s">
        <v>33</v>
      </c>
      <c r="C10" s="14">
        <f>SUM(C8:C9)</f>
        <v>185125254</v>
      </c>
      <c r="D10" s="4"/>
      <c r="E10" s="14">
        <f>SUM(E8:E9)</f>
        <v>213321140</v>
      </c>
    </row>
    <row r="11" spans="1:5" ht="24.75" thickTop="1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6"/>
  <sheetViews>
    <sheetView rightToLeft="1" topLeftCell="A7" workbookViewId="0">
      <selection activeCell="G15" sqref="G15"/>
    </sheetView>
  </sheetViews>
  <sheetFormatPr defaultRowHeight="24"/>
  <cols>
    <col min="1" max="1" width="32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6.7109375" style="1" bestFit="1" customWidth="1"/>
    <col min="16" max="16" width="1.42578125" style="1" customWidth="1"/>
    <col min="17" max="17" width="12.57031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42578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20" t="s">
        <v>3</v>
      </c>
      <c r="C6" s="21" t="s">
        <v>223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>
      <c r="A9" s="1" t="s">
        <v>15</v>
      </c>
      <c r="C9" s="5">
        <v>34494</v>
      </c>
      <c r="D9" s="5"/>
      <c r="E9" s="5">
        <v>794098238</v>
      </c>
      <c r="F9" s="5"/>
      <c r="G9" s="5">
        <v>927510976.93499994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34494</v>
      </c>
      <c r="R9" s="5"/>
      <c r="S9" s="5">
        <v>23940</v>
      </c>
      <c r="T9" s="5"/>
      <c r="U9" s="5">
        <v>794098238</v>
      </c>
      <c r="V9" s="5"/>
      <c r="W9" s="5">
        <v>820872931.15799999</v>
      </c>
      <c r="X9" s="5"/>
      <c r="Y9" s="11">
        <v>1.4387593840890976E-4</v>
      </c>
    </row>
    <row r="10" spans="1:25">
      <c r="A10" s="1" t="s">
        <v>16</v>
      </c>
      <c r="C10" s="5">
        <v>5000000</v>
      </c>
      <c r="D10" s="5"/>
      <c r="E10" s="5">
        <v>30220017949</v>
      </c>
      <c r="F10" s="5"/>
      <c r="G10" s="5">
        <v>31859302500</v>
      </c>
      <c r="H10" s="5"/>
      <c r="I10" s="5">
        <v>7000000</v>
      </c>
      <c r="J10" s="5"/>
      <c r="K10" s="5">
        <v>43051622474</v>
      </c>
      <c r="L10" s="5"/>
      <c r="M10" s="5">
        <v>0</v>
      </c>
      <c r="N10" s="5"/>
      <c r="O10" s="5">
        <v>0</v>
      </c>
      <c r="P10" s="5"/>
      <c r="Q10" s="5">
        <v>12000000</v>
      </c>
      <c r="R10" s="5"/>
      <c r="S10" s="5">
        <v>5960</v>
      </c>
      <c r="T10" s="5"/>
      <c r="U10" s="5">
        <v>73271640423</v>
      </c>
      <c r="V10" s="5"/>
      <c r="W10" s="5">
        <v>71094456000</v>
      </c>
      <c r="X10" s="5"/>
      <c r="Y10" s="11">
        <v>1.2460858659623812E-2</v>
      </c>
    </row>
    <row r="11" spans="1:25">
      <c r="A11" s="1" t="s">
        <v>17</v>
      </c>
      <c r="C11" s="5">
        <v>1500000</v>
      </c>
      <c r="D11" s="5"/>
      <c r="E11" s="5">
        <v>49562587298</v>
      </c>
      <c r="F11" s="5"/>
      <c r="G11" s="5">
        <v>72123297750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1500000</v>
      </c>
      <c r="R11" s="5"/>
      <c r="S11" s="5">
        <v>48600</v>
      </c>
      <c r="T11" s="5"/>
      <c r="U11" s="5">
        <v>49562587298</v>
      </c>
      <c r="V11" s="5"/>
      <c r="W11" s="5">
        <v>72466245000</v>
      </c>
      <c r="X11" s="5"/>
      <c r="Y11" s="11">
        <v>1.2701294690807828E-2</v>
      </c>
    </row>
    <row r="12" spans="1:25">
      <c r="A12" s="1" t="s">
        <v>18</v>
      </c>
      <c r="C12" s="5">
        <v>300000</v>
      </c>
      <c r="D12" s="5"/>
      <c r="E12" s="5">
        <v>22931359016</v>
      </c>
      <c r="F12" s="5"/>
      <c r="G12" s="5">
        <v>34123549590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300000</v>
      </c>
      <c r="R12" s="5"/>
      <c r="S12" s="5">
        <v>105227</v>
      </c>
      <c r="T12" s="5"/>
      <c r="U12" s="5">
        <v>22931359016</v>
      </c>
      <c r="V12" s="5"/>
      <c r="W12" s="5">
        <v>31380269805</v>
      </c>
      <c r="X12" s="5"/>
      <c r="Y12" s="11">
        <v>5.5000787507392401E-3</v>
      </c>
    </row>
    <row r="13" spans="1:25">
      <c r="A13" s="1" t="s">
        <v>19</v>
      </c>
      <c r="C13" s="5">
        <v>650804</v>
      </c>
      <c r="D13" s="5"/>
      <c r="E13" s="5">
        <v>4970143314</v>
      </c>
      <c r="F13" s="5"/>
      <c r="G13" s="5">
        <v>13282801997.0184</v>
      </c>
      <c r="H13" s="5"/>
      <c r="I13" s="5">
        <v>1</v>
      </c>
      <c r="J13" s="5"/>
      <c r="K13" s="5">
        <v>17474</v>
      </c>
      <c r="L13" s="5"/>
      <c r="M13" s="5">
        <v>-650805</v>
      </c>
      <c r="N13" s="5"/>
      <c r="O13" s="5">
        <v>12946089863</v>
      </c>
      <c r="P13" s="5"/>
      <c r="Q13" s="5">
        <v>0</v>
      </c>
      <c r="R13" s="5"/>
      <c r="S13" s="5">
        <v>0</v>
      </c>
      <c r="T13" s="5"/>
      <c r="U13" s="5">
        <v>0</v>
      </c>
      <c r="V13" s="5"/>
      <c r="W13" s="5">
        <v>0</v>
      </c>
      <c r="X13" s="5"/>
      <c r="Y13" s="11">
        <v>0</v>
      </c>
    </row>
    <row r="14" spans="1:25">
      <c r="A14" s="1" t="s">
        <v>20</v>
      </c>
      <c r="C14" s="5">
        <v>1394767</v>
      </c>
      <c r="D14" s="5"/>
      <c r="E14" s="5">
        <v>4652979465</v>
      </c>
      <c r="F14" s="5"/>
      <c r="G14" s="5">
        <v>8275828305.8731499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1394767</v>
      </c>
      <c r="R14" s="5"/>
      <c r="S14" s="5">
        <v>4966</v>
      </c>
      <c r="T14" s="5"/>
      <c r="U14" s="5">
        <v>4652979465</v>
      </c>
      <c r="V14" s="5"/>
      <c r="W14" s="5">
        <v>6885200765.1141005</v>
      </c>
      <c r="X14" s="5"/>
      <c r="Y14" s="11">
        <v>1.2067820531212804E-3</v>
      </c>
    </row>
    <row r="15" spans="1:25">
      <c r="A15" s="1" t="s">
        <v>21</v>
      </c>
      <c r="C15" s="5">
        <v>4500000</v>
      </c>
      <c r="D15" s="5"/>
      <c r="E15" s="5">
        <v>48175656638</v>
      </c>
      <c r="F15" s="5"/>
      <c r="G15" s="5">
        <v>64951227000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4500000</v>
      </c>
      <c r="R15" s="5"/>
      <c r="S15" s="5">
        <v>14620</v>
      </c>
      <c r="T15" s="5"/>
      <c r="U15" s="5">
        <v>48175656638</v>
      </c>
      <c r="V15" s="5"/>
      <c r="W15" s="5">
        <v>65398549500</v>
      </c>
      <c r="X15" s="5"/>
      <c r="Y15" s="11">
        <v>1.1462526443185831E-2</v>
      </c>
    </row>
    <row r="16" spans="1:25">
      <c r="A16" s="1" t="s">
        <v>22</v>
      </c>
      <c r="C16" s="5">
        <v>30000</v>
      </c>
      <c r="D16" s="5"/>
      <c r="E16" s="5">
        <v>8169465600</v>
      </c>
      <c r="F16" s="5"/>
      <c r="G16" s="5">
        <v>7357332780</v>
      </c>
      <c r="H16" s="5"/>
      <c r="I16" s="5">
        <v>620000</v>
      </c>
      <c r="J16" s="5"/>
      <c r="K16" s="5">
        <v>150155127067</v>
      </c>
      <c r="L16" s="5"/>
      <c r="M16" s="5">
        <v>0</v>
      </c>
      <c r="N16" s="5"/>
      <c r="O16" s="5">
        <v>0</v>
      </c>
      <c r="P16" s="5"/>
      <c r="Q16" s="5">
        <v>650000</v>
      </c>
      <c r="R16" s="5"/>
      <c r="S16" s="5">
        <v>239306</v>
      </c>
      <c r="T16" s="5"/>
      <c r="U16" s="5">
        <v>158324592667</v>
      </c>
      <c r="V16" s="5"/>
      <c r="W16" s="5">
        <v>155364185681.25</v>
      </c>
      <c r="X16" s="5"/>
      <c r="Y16" s="11">
        <v>2.7230972251079687E-2</v>
      </c>
    </row>
    <row r="17" spans="1:25">
      <c r="A17" s="1" t="s">
        <v>23</v>
      </c>
      <c r="C17" s="5">
        <v>9600000</v>
      </c>
      <c r="D17" s="5"/>
      <c r="E17" s="5">
        <v>65469151016</v>
      </c>
      <c r="F17" s="5"/>
      <c r="G17" s="5">
        <v>62124148800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9600000</v>
      </c>
      <c r="R17" s="5"/>
      <c r="S17" s="5">
        <v>6290</v>
      </c>
      <c r="T17" s="5"/>
      <c r="U17" s="5">
        <v>65469151016</v>
      </c>
      <c r="V17" s="5"/>
      <c r="W17" s="5">
        <v>60024715200</v>
      </c>
      <c r="X17" s="5"/>
      <c r="Y17" s="11">
        <v>1.0520644425373661E-2</v>
      </c>
    </row>
    <row r="18" spans="1:25">
      <c r="A18" s="1" t="s">
        <v>24</v>
      </c>
      <c r="C18" s="5">
        <v>8223444</v>
      </c>
      <c r="D18" s="5"/>
      <c r="E18" s="5">
        <v>84440707857</v>
      </c>
      <c r="F18" s="5"/>
      <c r="G18" s="5">
        <v>88938717847</v>
      </c>
      <c r="H18" s="5"/>
      <c r="I18" s="5">
        <v>26556</v>
      </c>
      <c r="J18" s="5"/>
      <c r="K18" s="5">
        <v>266869662</v>
      </c>
      <c r="L18" s="5"/>
      <c r="M18" s="5">
        <v>0</v>
      </c>
      <c r="N18" s="5"/>
      <c r="O18" s="5">
        <v>0</v>
      </c>
      <c r="P18" s="5"/>
      <c r="Q18" s="5">
        <v>8250000</v>
      </c>
      <c r="R18" s="5"/>
      <c r="S18" s="5">
        <v>10120</v>
      </c>
      <c r="T18" s="5"/>
      <c r="U18" s="5">
        <v>84707577519</v>
      </c>
      <c r="V18" s="5"/>
      <c r="W18" s="5">
        <v>82993234500</v>
      </c>
      <c r="X18" s="5"/>
      <c r="Y18" s="11">
        <v>1.4546379886632998E-2</v>
      </c>
    </row>
    <row r="19" spans="1:25">
      <c r="A19" s="1" t="s">
        <v>25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v>7788881</v>
      </c>
      <c r="J19" s="5"/>
      <c r="K19" s="5">
        <v>83181487393</v>
      </c>
      <c r="L19" s="5"/>
      <c r="M19" s="5">
        <v>0</v>
      </c>
      <c r="N19" s="5"/>
      <c r="O19" s="5">
        <v>0</v>
      </c>
      <c r="P19" s="5"/>
      <c r="Q19" s="5">
        <v>7788881</v>
      </c>
      <c r="R19" s="5"/>
      <c r="S19" s="5">
        <v>11571</v>
      </c>
      <c r="T19" s="5"/>
      <c r="U19" s="5">
        <v>83181487393</v>
      </c>
      <c r="V19" s="5"/>
      <c r="W19" s="5">
        <v>89588897455.7966</v>
      </c>
      <c r="X19" s="5"/>
      <c r="Y19" s="11">
        <v>1.5702414104810266E-2</v>
      </c>
    </row>
    <row r="20" spans="1:25">
      <c r="A20" s="1" t="s">
        <v>26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v>2305720</v>
      </c>
      <c r="J20" s="5"/>
      <c r="K20" s="5">
        <v>19600807169</v>
      </c>
      <c r="L20" s="5"/>
      <c r="M20" s="5">
        <v>0</v>
      </c>
      <c r="N20" s="5"/>
      <c r="O20" s="5">
        <v>0</v>
      </c>
      <c r="P20" s="5"/>
      <c r="Q20" s="5">
        <v>2305720</v>
      </c>
      <c r="R20" s="5"/>
      <c r="S20" s="5">
        <v>8920</v>
      </c>
      <c r="T20" s="5"/>
      <c r="U20" s="5">
        <v>19600807169</v>
      </c>
      <c r="V20" s="5"/>
      <c r="W20" s="5">
        <v>20444648615</v>
      </c>
      <c r="X20" s="5"/>
      <c r="Y20" s="11">
        <v>3.5833719121106801E-3</v>
      </c>
    </row>
    <row r="21" spans="1:25">
      <c r="A21" s="1" t="s">
        <v>27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2000000</v>
      </c>
      <c r="J21" s="5"/>
      <c r="K21" s="5">
        <v>19714317407</v>
      </c>
      <c r="L21" s="5"/>
      <c r="M21" s="5">
        <v>0</v>
      </c>
      <c r="N21" s="5"/>
      <c r="O21" s="5">
        <v>0</v>
      </c>
      <c r="P21" s="5"/>
      <c r="Q21" s="5">
        <v>2000000</v>
      </c>
      <c r="R21" s="5"/>
      <c r="S21" s="5">
        <v>10100</v>
      </c>
      <c r="T21" s="5"/>
      <c r="U21" s="5">
        <v>19714317407</v>
      </c>
      <c r="V21" s="5"/>
      <c r="W21" s="5">
        <v>20079810000</v>
      </c>
      <c r="X21" s="5"/>
      <c r="Y21" s="11">
        <v>3.51942596370807E-3</v>
      </c>
    </row>
    <row r="22" spans="1:25" ht="24.75" thickBot="1">
      <c r="C22" s="5"/>
      <c r="D22" s="5"/>
      <c r="E22" s="7">
        <f>SUM(E9:E21)</f>
        <v>319386166391</v>
      </c>
      <c r="F22" s="5"/>
      <c r="G22" s="7">
        <f>SUM(G9:G21)</f>
        <v>383963717546.82654</v>
      </c>
      <c r="H22" s="5"/>
      <c r="I22" s="5"/>
      <c r="J22" s="5"/>
      <c r="K22" s="7">
        <f>SUM(K9:K21)</f>
        <v>315970248646</v>
      </c>
      <c r="L22" s="5"/>
      <c r="M22" s="5"/>
      <c r="N22" s="5"/>
      <c r="O22" s="7">
        <f>SUM(O9:O21)</f>
        <v>12946089863</v>
      </c>
      <c r="P22" s="5"/>
      <c r="Q22" s="5"/>
      <c r="R22" s="5"/>
      <c r="S22" s="5"/>
      <c r="T22" s="5"/>
      <c r="U22" s="7">
        <f>SUM(U9:U21)</f>
        <v>630386254249</v>
      </c>
      <c r="V22" s="5"/>
      <c r="W22" s="7">
        <f>SUM(W9:W21)</f>
        <v>676541085453.31873</v>
      </c>
      <c r="X22" s="5"/>
      <c r="Y22" s="12">
        <f>SUM(Y9:Y21)</f>
        <v>0.11857862507960226</v>
      </c>
    </row>
    <row r="23" spans="1:25" ht="24.75" thickTop="1"/>
    <row r="24" spans="1:25">
      <c r="W24" s="8"/>
      <c r="Y24" s="2"/>
    </row>
    <row r="26" spans="1:25">
      <c r="W26" s="9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"/>
  <sheetViews>
    <sheetView rightToLeft="1" workbookViewId="0">
      <selection activeCell="C17" sqref="C17"/>
    </sheetView>
  </sheetViews>
  <sheetFormatPr defaultRowHeight="24"/>
  <cols>
    <col min="1" max="1" width="3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20" t="s">
        <v>3</v>
      </c>
      <c r="C6" s="21" t="s">
        <v>223</v>
      </c>
      <c r="D6" s="21" t="s">
        <v>4</v>
      </c>
      <c r="E6" s="21" t="s">
        <v>4</v>
      </c>
      <c r="F6" s="21" t="s">
        <v>4</v>
      </c>
      <c r="G6" s="21" t="s">
        <v>4</v>
      </c>
      <c r="H6" s="21" t="s">
        <v>4</v>
      </c>
      <c r="I6" s="21" t="s">
        <v>4</v>
      </c>
      <c r="K6" s="21" t="s">
        <v>6</v>
      </c>
      <c r="L6" s="21" t="s">
        <v>6</v>
      </c>
      <c r="M6" s="21" t="s">
        <v>6</v>
      </c>
      <c r="N6" s="21" t="s">
        <v>6</v>
      </c>
      <c r="O6" s="21" t="s">
        <v>6</v>
      </c>
      <c r="P6" s="21" t="s">
        <v>6</v>
      </c>
      <c r="Q6" s="21" t="s">
        <v>6</v>
      </c>
    </row>
    <row r="7" spans="1:17" ht="24.75">
      <c r="A7" s="21" t="s">
        <v>3</v>
      </c>
      <c r="C7" s="21" t="s">
        <v>28</v>
      </c>
      <c r="E7" s="21" t="s">
        <v>29</v>
      </c>
      <c r="G7" s="21" t="s">
        <v>30</v>
      </c>
      <c r="I7" s="21" t="s">
        <v>31</v>
      </c>
      <c r="K7" s="21" t="s">
        <v>28</v>
      </c>
      <c r="M7" s="21" t="s">
        <v>29</v>
      </c>
      <c r="O7" s="21" t="s">
        <v>30</v>
      </c>
      <c r="Q7" s="21" t="s">
        <v>31</v>
      </c>
    </row>
    <row r="8" spans="1:17">
      <c r="A8" s="1" t="s">
        <v>32</v>
      </c>
      <c r="C8" s="3">
        <v>0</v>
      </c>
      <c r="D8" s="4"/>
      <c r="E8" s="3">
        <v>28750</v>
      </c>
      <c r="F8" s="4"/>
      <c r="G8" s="4" t="s">
        <v>222</v>
      </c>
      <c r="H8" s="4"/>
      <c r="I8" s="3">
        <v>0</v>
      </c>
      <c r="J8" s="4"/>
      <c r="K8" s="3">
        <v>34494</v>
      </c>
      <c r="L8" s="4"/>
      <c r="M8" s="3">
        <v>28750</v>
      </c>
      <c r="N8" s="4"/>
      <c r="O8" s="4" t="s">
        <v>34</v>
      </c>
      <c r="P8" s="4"/>
      <c r="Q8" s="3">
        <v>0.34470189613312502</v>
      </c>
    </row>
    <row r="9" spans="1:17">
      <c r="A9" s="1" t="s">
        <v>35</v>
      </c>
      <c r="C9" s="3">
        <v>0</v>
      </c>
      <c r="D9" s="4"/>
      <c r="E9" s="3">
        <v>3996</v>
      </c>
      <c r="F9" s="4"/>
      <c r="G9" s="4" t="s">
        <v>222</v>
      </c>
      <c r="H9" s="4"/>
      <c r="I9" s="3">
        <v>0</v>
      </c>
      <c r="J9" s="4"/>
      <c r="K9" s="3">
        <v>1394767</v>
      </c>
      <c r="L9" s="4"/>
      <c r="M9" s="3">
        <v>3996</v>
      </c>
      <c r="N9" s="4"/>
      <c r="O9" s="4" t="s">
        <v>36</v>
      </c>
      <c r="P9" s="4"/>
      <c r="Q9" s="3">
        <v>0.26680161717326001</v>
      </c>
    </row>
    <row r="10" spans="1:17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0"/>
  <sheetViews>
    <sheetView rightToLeft="1" topLeftCell="H1" workbookViewId="0">
      <selection activeCell="Q48" sqref="Q48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customWidth="1"/>
    <col min="28" max="28" width="1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21" t="s">
        <v>37</v>
      </c>
      <c r="B6" s="21" t="s">
        <v>37</v>
      </c>
      <c r="C6" s="21" t="s">
        <v>37</v>
      </c>
      <c r="D6" s="21" t="s">
        <v>37</v>
      </c>
      <c r="E6" s="21" t="s">
        <v>37</v>
      </c>
      <c r="F6" s="21" t="s">
        <v>37</v>
      </c>
      <c r="G6" s="21" t="s">
        <v>37</v>
      </c>
      <c r="H6" s="21" t="s">
        <v>37</v>
      </c>
      <c r="I6" s="21" t="s">
        <v>37</v>
      </c>
      <c r="J6" s="21" t="s">
        <v>37</v>
      </c>
      <c r="K6" s="21" t="s">
        <v>37</v>
      </c>
      <c r="L6" s="21" t="s">
        <v>37</v>
      </c>
      <c r="M6" s="21" t="s">
        <v>37</v>
      </c>
      <c r="O6" s="21" t="s">
        <v>223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>
      <c r="A7" s="20" t="s">
        <v>38</v>
      </c>
      <c r="C7" s="20" t="s">
        <v>39</v>
      </c>
      <c r="E7" s="20" t="s">
        <v>40</v>
      </c>
      <c r="G7" s="20" t="s">
        <v>41</v>
      </c>
      <c r="I7" s="20" t="s">
        <v>42</v>
      </c>
      <c r="K7" s="20" t="s">
        <v>43</v>
      </c>
      <c r="M7" s="20" t="s">
        <v>31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44</v>
      </c>
      <c r="AG7" s="20" t="s">
        <v>8</v>
      </c>
      <c r="AI7" s="20" t="s">
        <v>9</v>
      </c>
      <c r="AK7" s="20" t="s">
        <v>13</v>
      </c>
    </row>
    <row r="8" spans="1:37" ht="24.75">
      <c r="A8" s="21" t="s">
        <v>38</v>
      </c>
      <c r="C8" s="21" t="s">
        <v>39</v>
      </c>
      <c r="E8" s="21" t="s">
        <v>40</v>
      </c>
      <c r="G8" s="21" t="s">
        <v>41</v>
      </c>
      <c r="I8" s="21" t="s">
        <v>42</v>
      </c>
      <c r="K8" s="21" t="s">
        <v>43</v>
      </c>
      <c r="M8" s="21" t="s">
        <v>31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44</v>
      </c>
      <c r="AG8" s="21" t="s">
        <v>8</v>
      </c>
      <c r="AI8" s="21" t="s">
        <v>9</v>
      </c>
      <c r="AK8" s="21" t="s">
        <v>13</v>
      </c>
    </row>
    <row r="9" spans="1:37">
      <c r="A9" s="1" t="s">
        <v>45</v>
      </c>
      <c r="C9" s="4" t="s">
        <v>46</v>
      </c>
      <c r="D9" s="4"/>
      <c r="E9" s="4" t="s">
        <v>46</v>
      </c>
      <c r="F9" s="4"/>
      <c r="G9" s="4" t="s">
        <v>47</v>
      </c>
      <c r="H9" s="4"/>
      <c r="I9" s="4" t="s">
        <v>48</v>
      </c>
      <c r="J9" s="4"/>
      <c r="K9" s="3">
        <v>0</v>
      </c>
      <c r="L9" s="4"/>
      <c r="M9" s="3">
        <v>0</v>
      </c>
      <c r="N9" s="4"/>
      <c r="O9" s="3">
        <v>97836</v>
      </c>
      <c r="P9" s="4"/>
      <c r="Q9" s="3">
        <v>80063087649</v>
      </c>
      <c r="R9" s="4"/>
      <c r="S9" s="3">
        <v>95690035184</v>
      </c>
      <c r="T9" s="4"/>
      <c r="U9" s="3">
        <v>2139</v>
      </c>
      <c r="V9" s="4"/>
      <c r="W9" s="3">
        <v>2107510815</v>
      </c>
      <c r="X9" s="4"/>
      <c r="Y9" s="3">
        <v>0</v>
      </c>
      <c r="Z9" s="4"/>
      <c r="AA9" s="3">
        <v>0</v>
      </c>
      <c r="AB9" s="3"/>
      <c r="AC9" s="3">
        <v>99975</v>
      </c>
      <c r="AD9" s="4"/>
      <c r="AE9" s="3">
        <v>1000000</v>
      </c>
      <c r="AF9" s="4"/>
      <c r="AG9" s="3">
        <v>82170598464</v>
      </c>
      <c r="AH9" s="4"/>
      <c r="AI9" s="3">
        <v>99956879531</v>
      </c>
      <c r="AK9" s="11">
        <v>1.7519629771030745E-2</v>
      </c>
    </row>
    <row r="10" spans="1:37">
      <c r="A10" s="1" t="s">
        <v>49</v>
      </c>
      <c r="C10" s="4" t="s">
        <v>46</v>
      </c>
      <c r="D10" s="4"/>
      <c r="E10" s="4" t="s">
        <v>46</v>
      </c>
      <c r="F10" s="4"/>
      <c r="G10" s="4" t="s">
        <v>50</v>
      </c>
      <c r="H10" s="4"/>
      <c r="I10" s="4" t="s">
        <v>51</v>
      </c>
      <c r="J10" s="4"/>
      <c r="K10" s="3">
        <v>0</v>
      </c>
      <c r="L10" s="4"/>
      <c r="M10" s="3">
        <v>0</v>
      </c>
      <c r="N10" s="4"/>
      <c r="O10" s="3">
        <v>214727</v>
      </c>
      <c r="P10" s="4"/>
      <c r="Q10" s="3">
        <v>201971311489</v>
      </c>
      <c r="R10" s="4"/>
      <c r="S10" s="3">
        <v>209512809857</v>
      </c>
      <c r="T10" s="4"/>
      <c r="U10" s="3">
        <v>22332</v>
      </c>
      <c r="V10" s="4"/>
      <c r="W10" s="3">
        <v>21893664769</v>
      </c>
      <c r="X10" s="4"/>
      <c r="Y10" s="3">
        <v>0</v>
      </c>
      <c r="Z10" s="4"/>
      <c r="AA10" s="3">
        <v>0</v>
      </c>
      <c r="AB10" s="3"/>
      <c r="AC10" s="3">
        <v>237059</v>
      </c>
      <c r="AD10" s="4"/>
      <c r="AE10" s="3">
        <v>992712</v>
      </c>
      <c r="AF10" s="4"/>
      <c r="AG10" s="3">
        <v>223864976258</v>
      </c>
      <c r="AH10" s="4"/>
      <c r="AI10" s="3">
        <v>235288660207</v>
      </c>
      <c r="AK10" s="11">
        <v>4.1239484820752841E-2</v>
      </c>
    </row>
    <row r="11" spans="1:37">
      <c r="A11" s="1" t="s">
        <v>52</v>
      </c>
      <c r="C11" s="4" t="s">
        <v>46</v>
      </c>
      <c r="D11" s="4"/>
      <c r="E11" s="4" t="s">
        <v>46</v>
      </c>
      <c r="F11" s="4"/>
      <c r="G11" s="4" t="s">
        <v>53</v>
      </c>
      <c r="H11" s="4"/>
      <c r="I11" s="4" t="s">
        <v>54</v>
      </c>
      <c r="J11" s="4"/>
      <c r="K11" s="3">
        <v>0</v>
      </c>
      <c r="L11" s="4"/>
      <c r="M11" s="3">
        <v>0</v>
      </c>
      <c r="N11" s="4"/>
      <c r="O11" s="3">
        <v>532748</v>
      </c>
      <c r="P11" s="4"/>
      <c r="Q11" s="3">
        <v>488300162952</v>
      </c>
      <c r="R11" s="4"/>
      <c r="S11" s="3">
        <v>510947491222</v>
      </c>
      <c r="T11" s="4"/>
      <c r="U11" s="3">
        <v>154851</v>
      </c>
      <c r="V11" s="4"/>
      <c r="W11" s="3">
        <v>148732684452</v>
      </c>
      <c r="X11" s="4"/>
      <c r="Y11" s="3">
        <v>0</v>
      </c>
      <c r="Z11" s="4"/>
      <c r="AA11" s="3">
        <v>0</v>
      </c>
      <c r="AB11" s="3"/>
      <c r="AC11" s="3">
        <v>687599</v>
      </c>
      <c r="AD11" s="4"/>
      <c r="AE11" s="3">
        <v>976473</v>
      </c>
      <c r="AF11" s="4"/>
      <c r="AG11" s="3">
        <v>637032847401</v>
      </c>
      <c r="AH11" s="4"/>
      <c r="AI11" s="3">
        <v>671300163115</v>
      </c>
      <c r="AK11" s="11">
        <v>0.1176600387906256</v>
      </c>
    </row>
    <row r="12" spans="1:37">
      <c r="A12" s="1" t="s">
        <v>55</v>
      </c>
      <c r="C12" s="4" t="s">
        <v>46</v>
      </c>
      <c r="D12" s="4"/>
      <c r="E12" s="4" t="s">
        <v>46</v>
      </c>
      <c r="F12" s="4"/>
      <c r="G12" s="4" t="s">
        <v>56</v>
      </c>
      <c r="H12" s="4"/>
      <c r="I12" s="4" t="s">
        <v>57</v>
      </c>
      <c r="J12" s="4"/>
      <c r="K12" s="3">
        <v>0</v>
      </c>
      <c r="L12" s="4"/>
      <c r="M12" s="3">
        <v>0</v>
      </c>
      <c r="N12" s="4"/>
      <c r="O12" s="3">
        <v>489818</v>
      </c>
      <c r="P12" s="4"/>
      <c r="Q12" s="3">
        <v>415673185700</v>
      </c>
      <c r="R12" s="4"/>
      <c r="S12" s="3">
        <v>445330369358</v>
      </c>
      <c r="T12" s="4"/>
      <c r="U12" s="3">
        <v>52423</v>
      </c>
      <c r="V12" s="4"/>
      <c r="W12" s="3">
        <v>47994456851</v>
      </c>
      <c r="X12" s="4"/>
      <c r="Y12" s="3">
        <v>0</v>
      </c>
      <c r="Z12" s="4"/>
      <c r="AA12" s="3">
        <v>0</v>
      </c>
      <c r="AB12" s="3"/>
      <c r="AC12" s="3">
        <v>542241</v>
      </c>
      <c r="AD12" s="4"/>
      <c r="AE12" s="3">
        <v>925435</v>
      </c>
      <c r="AF12" s="4"/>
      <c r="AG12" s="3">
        <v>463667642551</v>
      </c>
      <c r="AH12" s="4"/>
      <c r="AI12" s="3">
        <v>501717846990</v>
      </c>
      <c r="AK12" s="11">
        <v>8.793702814679609E-2</v>
      </c>
    </row>
    <row r="13" spans="1:37">
      <c r="A13" s="1" t="s">
        <v>58</v>
      </c>
      <c r="C13" s="4" t="s">
        <v>46</v>
      </c>
      <c r="D13" s="4"/>
      <c r="E13" s="4" t="s">
        <v>46</v>
      </c>
      <c r="F13" s="4"/>
      <c r="G13" s="4" t="s">
        <v>59</v>
      </c>
      <c r="H13" s="4"/>
      <c r="I13" s="4" t="s">
        <v>60</v>
      </c>
      <c r="J13" s="4"/>
      <c r="K13" s="3">
        <v>0</v>
      </c>
      <c r="L13" s="4"/>
      <c r="M13" s="3">
        <v>0</v>
      </c>
      <c r="N13" s="4"/>
      <c r="O13" s="3">
        <v>345328</v>
      </c>
      <c r="P13" s="4"/>
      <c r="Q13" s="3">
        <v>262379592516</v>
      </c>
      <c r="R13" s="4"/>
      <c r="S13" s="3">
        <v>309405453359</v>
      </c>
      <c r="T13" s="4"/>
      <c r="U13" s="3">
        <v>38264</v>
      </c>
      <c r="V13" s="4"/>
      <c r="W13" s="3">
        <v>34325029831</v>
      </c>
      <c r="X13" s="4"/>
      <c r="Y13" s="3">
        <v>0</v>
      </c>
      <c r="Z13" s="4"/>
      <c r="AA13" s="3">
        <v>0</v>
      </c>
      <c r="AB13" s="3"/>
      <c r="AC13" s="3">
        <v>383592</v>
      </c>
      <c r="AD13" s="4"/>
      <c r="AE13" s="3">
        <v>901341</v>
      </c>
      <c r="AF13" s="4"/>
      <c r="AG13" s="3">
        <v>296704622345</v>
      </c>
      <c r="AH13" s="4"/>
      <c r="AI13" s="3">
        <v>345684530192</v>
      </c>
      <c r="AK13" s="11">
        <v>6.0588776029750789E-2</v>
      </c>
    </row>
    <row r="14" spans="1:37">
      <c r="A14" s="1" t="s">
        <v>61</v>
      </c>
      <c r="C14" s="4" t="s">
        <v>46</v>
      </c>
      <c r="D14" s="4"/>
      <c r="E14" s="4" t="s">
        <v>46</v>
      </c>
      <c r="F14" s="4"/>
      <c r="G14" s="4" t="s">
        <v>62</v>
      </c>
      <c r="H14" s="4"/>
      <c r="I14" s="4" t="s">
        <v>63</v>
      </c>
      <c r="J14" s="4"/>
      <c r="K14" s="3">
        <v>0</v>
      </c>
      <c r="L14" s="4"/>
      <c r="M14" s="3">
        <v>0</v>
      </c>
      <c r="N14" s="4"/>
      <c r="O14" s="3">
        <v>24946</v>
      </c>
      <c r="P14" s="4"/>
      <c r="Q14" s="3">
        <v>21457479150</v>
      </c>
      <c r="R14" s="4"/>
      <c r="S14" s="3">
        <v>21866817770</v>
      </c>
      <c r="T14" s="4"/>
      <c r="U14" s="3">
        <v>0</v>
      </c>
      <c r="V14" s="4"/>
      <c r="W14" s="3">
        <v>0</v>
      </c>
      <c r="X14" s="4"/>
      <c r="Y14" s="3">
        <v>0</v>
      </c>
      <c r="Z14" s="4"/>
      <c r="AA14" s="3">
        <v>0</v>
      </c>
      <c r="AB14" s="3"/>
      <c r="AC14" s="3">
        <v>24946</v>
      </c>
      <c r="AD14" s="4"/>
      <c r="AE14" s="3">
        <v>889786</v>
      </c>
      <c r="AF14" s="4"/>
      <c r="AG14" s="3">
        <v>21457479150</v>
      </c>
      <c r="AH14" s="4"/>
      <c r="AI14" s="3">
        <v>22192578421</v>
      </c>
      <c r="AK14" s="11">
        <v>3.8897348479141379E-3</v>
      </c>
    </row>
    <row r="15" spans="1:37">
      <c r="A15" s="1" t="s">
        <v>64</v>
      </c>
      <c r="C15" s="4" t="s">
        <v>46</v>
      </c>
      <c r="D15" s="4"/>
      <c r="E15" s="4" t="s">
        <v>46</v>
      </c>
      <c r="F15" s="4"/>
      <c r="G15" s="4" t="s">
        <v>65</v>
      </c>
      <c r="H15" s="4"/>
      <c r="I15" s="4" t="s">
        <v>66</v>
      </c>
      <c r="J15" s="4"/>
      <c r="K15" s="3">
        <v>0</v>
      </c>
      <c r="L15" s="4"/>
      <c r="M15" s="3">
        <v>0</v>
      </c>
      <c r="N15" s="4"/>
      <c r="O15" s="3">
        <v>6037</v>
      </c>
      <c r="P15" s="4"/>
      <c r="Q15" s="3">
        <v>5109161656</v>
      </c>
      <c r="R15" s="4"/>
      <c r="S15" s="3">
        <v>5215022605</v>
      </c>
      <c r="T15" s="4"/>
      <c r="U15" s="3">
        <v>0</v>
      </c>
      <c r="V15" s="4"/>
      <c r="W15" s="3">
        <v>0</v>
      </c>
      <c r="X15" s="4"/>
      <c r="Y15" s="3">
        <v>0</v>
      </c>
      <c r="Z15" s="4"/>
      <c r="AA15" s="3">
        <v>0</v>
      </c>
      <c r="AB15" s="3"/>
      <c r="AC15" s="3">
        <v>6037</v>
      </c>
      <c r="AD15" s="4"/>
      <c r="AE15" s="3">
        <v>877943</v>
      </c>
      <c r="AF15" s="4"/>
      <c r="AG15" s="3">
        <v>5109161656</v>
      </c>
      <c r="AH15" s="4"/>
      <c r="AI15" s="3">
        <v>5299181240</v>
      </c>
      <c r="AK15" s="11">
        <v>9.2879743595435972E-4</v>
      </c>
    </row>
    <row r="16" spans="1:37">
      <c r="A16" s="1" t="s">
        <v>67</v>
      </c>
      <c r="C16" s="4" t="s">
        <v>46</v>
      </c>
      <c r="D16" s="4"/>
      <c r="E16" s="4" t="s">
        <v>46</v>
      </c>
      <c r="F16" s="4"/>
      <c r="G16" s="4" t="s">
        <v>68</v>
      </c>
      <c r="H16" s="4"/>
      <c r="I16" s="4" t="s">
        <v>69</v>
      </c>
      <c r="J16" s="4"/>
      <c r="K16" s="3">
        <v>0</v>
      </c>
      <c r="L16" s="4"/>
      <c r="M16" s="3">
        <v>0</v>
      </c>
      <c r="N16" s="4"/>
      <c r="O16" s="3">
        <v>31191</v>
      </c>
      <c r="P16" s="4"/>
      <c r="Q16" s="3">
        <v>24062465716</v>
      </c>
      <c r="R16" s="4"/>
      <c r="S16" s="3">
        <v>26786279264</v>
      </c>
      <c r="T16" s="4"/>
      <c r="U16" s="3">
        <v>20000</v>
      </c>
      <c r="V16" s="4"/>
      <c r="W16" s="3">
        <v>17403153746</v>
      </c>
      <c r="X16" s="4"/>
      <c r="Y16" s="3">
        <v>0</v>
      </c>
      <c r="Z16" s="4"/>
      <c r="AA16" s="3">
        <v>0</v>
      </c>
      <c r="AB16" s="3"/>
      <c r="AC16" s="3">
        <v>51191</v>
      </c>
      <c r="AD16" s="4"/>
      <c r="AE16" s="3">
        <v>870764</v>
      </c>
      <c r="AF16" s="4"/>
      <c r="AG16" s="3">
        <v>41465619462</v>
      </c>
      <c r="AH16" s="4"/>
      <c r="AI16" s="3">
        <v>44567200654</v>
      </c>
      <c r="AK16" s="11">
        <v>7.8113768562289567E-3</v>
      </c>
    </row>
    <row r="17" spans="1:37">
      <c r="A17" s="1" t="s">
        <v>70</v>
      </c>
      <c r="C17" s="4" t="s">
        <v>46</v>
      </c>
      <c r="D17" s="4"/>
      <c r="E17" s="4" t="s">
        <v>46</v>
      </c>
      <c r="F17" s="4"/>
      <c r="G17" s="4" t="s">
        <v>71</v>
      </c>
      <c r="H17" s="4"/>
      <c r="I17" s="4" t="s">
        <v>72</v>
      </c>
      <c r="J17" s="4"/>
      <c r="K17" s="3">
        <v>0</v>
      </c>
      <c r="L17" s="4"/>
      <c r="M17" s="3">
        <v>0</v>
      </c>
      <c r="N17" s="4"/>
      <c r="O17" s="3">
        <v>45710</v>
      </c>
      <c r="P17" s="4"/>
      <c r="Q17" s="3">
        <v>33047687297</v>
      </c>
      <c r="R17" s="4"/>
      <c r="S17" s="3">
        <v>38486328288</v>
      </c>
      <c r="T17" s="4"/>
      <c r="U17" s="3">
        <v>0</v>
      </c>
      <c r="V17" s="4"/>
      <c r="W17" s="3">
        <v>0</v>
      </c>
      <c r="X17" s="4"/>
      <c r="Y17" s="3">
        <v>0</v>
      </c>
      <c r="Z17" s="4"/>
      <c r="AA17" s="3">
        <v>0</v>
      </c>
      <c r="AB17" s="3"/>
      <c r="AC17" s="3">
        <v>45710</v>
      </c>
      <c r="AD17" s="4"/>
      <c r="AE17" s="3">
        <v>853935</v>
      </c>
      <c r="AF17" s="4"/>
      <c r="AG17" s="3">
        <v>33047687297</v>
      </c>
      <c r="AH17" s="4"/>
      <c r="AI17" s="3">
        <v>39026294051</v>
      </c>
      <c r="AK17" s="11">
        <v>6.8402117624815724E-3</v>
      </c>
    </row>
    <row r="18" spans="1:37">
      <c r="A18" s="1" t="s">
        <v>73</v>
      </c>
      <c r="C18" s="4" t="s">
        <v>46</v>
      </c>
      <c r="D18" s="4"/>
      <c r="E18" s="4" t="s">
        <v>46</v>
      </c>
      <c r="F18" s="4"/>
      <c r="G18" s="4" t="s">
        <v>74</v>
      </c>
      <c r="H18" s="4"/>
      <c r="I18" s="4" t="s">
        <v>36</v>
      </c>
      <c r="J18" s="4"/>
      <c r="K18" s="3">
        <v>0</v>
      </c>
      <c r="L18" s="4"/>
      <c r="M18" s="3">
        <v>0</v>
      </c>
      <c r="N18" s="4"/>
      <c r="O18" s="3">
        <v>66443</v>
      </c>
      <c r="P18" s="4"/>
      <c r="Q18" s="3">
        <v>54746150710</v>
      </c>
      <c r="R18" s="4"/>
      <c r="S18" s="3">
        <v>55602644750</v>
      </c>
      <c r="T18" s="4"/>
      <c r="U18" s="3">
        <v>98577</v>
      </c>
      <c r="V18" s="4"/>
      <c r="W18" s="3">
        <v>83885197730</v>
      </c>
      <c r="X18" s="4"/>
      <c r="Y18" s="3">
        <v>0</v>
      </c>
      <c r="Z18" s="4"/>
      <c r="AA18" s="3">
        <v>0</v>
      </c>
      <c r="AB18" s="3"/>
      <c r="AC18" s="3">
        <v>165020</v>
      </c>
      <c r="AD18" s="4"/>
      <c r="AE18" s="3">
        <v>851157</v>
      </c>
      <c r="AF18" s="4"/>
      <c r="AG18" s="3">
        <v>138631348428</v>
      </c>
      <c r="AH18" s="4"/>
      <c r="AI18" s="3">
        <v>140432470140</v>
      </c>
      <c r="AK18" s="11">
        <v>2.4613862459772973E-2</v>
      </c>
    </row>
    <row r="19" spans="1:37">
      <c r="A19" s="1" t="s">
        <v>75</v>
      </c>
      <c r="C19" s="4" t="s">
        <v>46</v>
      </c>
      <c r="D19" s="4"/>
      <c r="E19" s="4" t="s">
        <v>46</v>
      </c>
      <c r="F19" s="4"/>
      <c r="G19" s="4" t="s">
        <v>76</v>
      </c>
      <c r="H19" s="4"/>
      <c r="I19" s="4" t="s">
        <v>77</v>
      </c>
      <c r="J19" s="4"/>
      <c r="K19" s="3">
        <v>0</v>
      </c>
      <c r="L19" s="4"/>
      <c r="M19" s="3">
        <v>0</v>
      </c>
      <c r="N19" s="4"/>
      <c r="O19" s="3">
        <v>147925</v>
      </c>
      <c r="P19" s="4"/>
      <c r="Q19" s="3">
        <v>114170160086</v>
      </c>
      <c r="R19" s="4"/>
      <c r="S19" s="3">
        <v>115416640516</v>
      </c>
      <c r="T19" s="4"/>
      <c r="U19" s="3">
        <v>122494</v>
      </c>
      <c r="V19" s="4"/>
      <c r="W19" s="3">
        <v>96863164591</v>
      </c>
      <c r="X19" s="4"/>
      <c r="Y19" s="3">
        <v>0</v>
      </c>
      <c r="Z19" s="4"/>
      <c r="AA19" s="3">
        <v>0</v>
      </c>
      <c r="AB19" s="3"/>
      <c r="AC19" s="3">
        <v>270419</v>
      </c>
      <c r="AD19" s="4"/>
      <c r="AE19" s="3">
        <v>791751</v>
      </c>
      <c r="AF19" s="4"/>
      <c r="AG19" s="3">
        <v>211033324670</v>
      </c>
      <c r="AH19" s="4"/>
      <c r="AI19" s="3">
        <v>214065707225</v>
      </c>
      <c r="AK19" s="11">
        <v>3.7519698042321852E-2</v>
      </c>
    </row>
    <row r="20" spans="1:37">
      <c r="A20" s="1" t="s">
        <v>78</v>
      </c>
      <c r="C20" s="4" t="s">
        <v>46</v>
      </c>
      <c r="D20" s="4"/>
      <c r="E20" s="4" t="s">
        <v>46</v>
      </c>
      <c r="F20" s="4"/>
      <c r="G20" s="4" t="s">
        <v>79</v>
      </c>
      <c r="H20" s="4"/>
      <c r="I20" s="4" t="s">
        <v>80</v>
      </c>
      <c r="J20" s="4"/>
      <c r="K20" s="3">
        <v>0</v>
      </c>
      <c r="L20" s="4"/>
      <c r="M20" s="3">
        <v>0</v>
      </c>
      <c r="N20" s="4"/>
      <c r="O20" s="3">
        <v>151309</v>
      </c>
      <c r="P20" s="4"/>
      <c r="Q20" s="3">
        <v>115686843548</v>
      </c>
      <c r="R20" s="4"/>
      <c r="S20" s="3">
        <v>116500276997</v>
      </c>
      <c r="T20" s="4"/>
      <c r="U20" s="3">
        <v>95330</v>
      </c>
      <c r="V20" s="4"/>
      <c r="W20" s="3">
        <v>74513846851</v>
      </c>
      <c r="X20" s="4"/>
      <c r="Y20" s="3">
        <v>0</v>
      </c>
      <c r="Z20" s="4"/>
      <c r="AA20" s="3">
        <v>0</v>
      </c>
      <c r="AB20" s="3"/>
      <c r="AC20" s="3">
        <v>246639</v>
      </c>
      <c r="AD20" s="4"/>
      <c r="AE20" s="3">
        <v>781971</v>
      </c>
      <c r="AF20" s="4"/>
      <c r="AG20" s="3">
        <v>190200690384</v>
      </c>
      <c r="AH20" s="4"/>
      <c r="AI20" s="3">
        <v>192829588770</v>
      </c>
      <c r="AK20" s="11">
        <v>3.3797603726742814E-2</v>
      </c>
    </row>
    <row r="21" spans="1:37">
      <c r="A21" s="1" t="s">
        <v>81</v>
      </c>
      <c r="C21" s="4" t="s">
        <v>46</v>
      </c>
      <c r="D21" s="4"/>
      <c r="E21" s="4" t="s">
        <v>46</v>
      </c>
      <c r="F21" s="4"/>
      <c r="G21" s="4" t="s">
        <v>82</v>
      </c>
      <c r="H21" s="4"/>
      <c r="I21" s="4" t="s">
        <v>83</v>
      </c>
      <c r="J21" s="4"/>
      <c r="K21" s="3">
        <v>0</v>
      </c>
      <c r="L21" s="4"/>
      <c r="M21" s="3">
        <v>0</v>
      </c>
      <c r="N21" s="4"/>
      <c r="O21" s="3">
        <v>3342</v>
      </c>
      <c r="P21" s="4"/>
      <c r="Q21" s="3">
        <v>2527009935</v>
      </c>
      <c r="R21" s="4"/>
      <c r="S21" s="3">
        <v>2540452033</v>
      </c>
      <c r="T21" s="4"/>
      <c r="U21" s="3">
        <v>88645</v>
      </c>
      <c r="V21" s="4"/>
      <c r="W21" s="3">
        <v>67835603346</v>
      </c>
      <c r="X21" s="4"/>
      <c r="Y21" s="3">
        <v>0</v>
      </c>
      <c r="Z21" s="4"/>
      <c r="AA21" s="3">
        <v>0</v>
      </c>
      <c r="AB21" s="3"/>
      <c r="AC21" s="3">
        <v>91987</v>
      </c>
      <c r="AD21" s="4"/>
      <c r="AE21" s="3">
        <v>772983</v>
      </c>
      <c r="AF21" s="4"/>
      <c r="AG21" s="3">
        <v>70362613274</v>
      </c>
      <c r="AH21" s="4"/>
      <c r="AI21" s="3">
        <v>71091499550</v>
      </c>
      <c r="AK21" s="11">
        <v>1.2460340477086706E-2</v>
      </c>
    </row>
    <row r="22" spans="1:37">
      <c r="A22" s="1" t="s">
        <v>84</v>
      </c>
      <c r="C22" s="4" t="s">
        <v>46</v>
      </c>
      <c r="D22" s="4"/>
      <c r="E22" s="4" t="s">
        <v>46</v>
      </c>
      <c r="F22" s="4"/>
      <c r="G22" s="4" t="s">
        <v>85</v>
      </c>
      <c r="H22" s="4"/>
      <c r="I22" s="4" t="s">
        <v>86</v>
      </c>
      <c r="J22" s="4"/>
      <c r="K22" s="3">
        <v>0</v>
      </c>
      <c r="L22" s="4"/>
      <c r="M22" s="3">
        <v>0</v>
      </c>
      <c r="N22" s="4"/>
      <c r="O22" s="3">
        <v>117254</v>
      </c>
      <c r="P22" s="4"/>
      <c r="Q22" s="3">
        <v>81454996558</v>
      </c>
      <c r="R22" s="4"/>
      <c r="S22" s="3">
        <v>85006872159</v>
      </c>
      <c r="T22" s="4"/>
      <c r="U22" s="3">
        <v>1382</v>
      </c>
      <c r="V22" s="4"/>
      <c r="W22" s="3">
        <v>1012141858</v>
      </c>
      <c r="X22" s="4"/>
      <c r="Y22" s="3">
        <v>0</v>
      </c>
      <c r="Z22" s="4"/>
      <c r="AA22" s="3">
        <v>0</v>
      </c>
      <c r="AB22" s="3"/>
      <c r="AC22" s="3">
        <v>118636</v>
      </c>
      <c r="AD22" s="4"/>
      <c r="AE22" s="3">
        <v>733433</v>
      </c>
      <c r="AF22" s="4"/>
      <c r="AG22" s="3">
        <v>82467138416</v>
      </c>
      <c r="AH22" s="4"/>
      <c r="AI22" s="3">
        <v>86995786543</v>
      </c>
      <c r="AK22" s="11">
        <v>1.5247914691057291E-2</v>
      </c>
    </row>
    <row r="23" spans="1:37">
      <c r="A23" s="1" t="s">
        <v>87</v>
      </c>
      <c r="C23" s="4" t="s">
        <v>46</v>
      </c>
      <c r="D23" s="4"/>
      <c r="E23" s="4" t="s">
        <v>46</v>
      </c>
      <c r="F23" s="4"/>
      <c r="G23" s="4" t="s">
        <v>88</v>
      </c>
      <c r="H23" s="4"/>
      <c r="I23" s="4" t="s">
        <v>89</v>
      </c>
      <c r="J23" s="4"/>
      <c r="K23" s="3">
        <v>0</v>
      </c>
      <c r="L23" s="4"/>
      <c r="M23" s="3">
        <v>0</v>
      </c>
      <c r="N23" s="4"/>
      <c r="O23" s="3">
        <v>90670</v>
      </c>
      <c r="P23" s="4"/>
      <c r="Q23" s="3">
        <v>76389716426</v>
      </c>
      <c r="R23" s="4"/>
      <c r="S23" s="3">
        <v>89482412642</v>
      </c>
      <c r="T23" s="4"/>
      <c r="U23" s="3">
        <v>0</v>
      </c>
      <c r="V23" s="4"/>
      <c r="W23" s="3">
        <v>0</v>
      </c>
      <c r="X23" s="4"/>
      <c r="Y23" s="3">
        <v>90670</v>
      </c>
      <c r="Z23" s="4"/>
      <c r="AA23" s="3">
        <v>90670000000</v>
      </c>
      <c r="AB23" s="3"/>
      <c r="AC23" s="3">
        <v>0</v>
      </c>
      <c r="AD23" s="4"/>
      <c r="AE23" s="3">
        <v>0</v>
      </c>
      <c r="AF23" s="4"/>
      <c r="AG23" s="3">
        <v>0</v>
      </c>
      <c r="AH23" s="4"/>
      <c r="AI23" s="3">
        <v>0</v>
      </c>
      <c r="AK23" s="11">
        <v>0</v>
      </c>
    </row>
    <row r="24" spans="1:37">
      <c r="A24" s="1" t="s">
        <v>90</v>
      </c>
      <c r="C24" s="4" t="s">
        <v>46</v>
      </c>
      <c r="D24" s="4"/>
      <c r="E24" s="4" t="s">
        <v>46</v>
      </c>
      <c r="F24" s="4"/>
      <c r="G24" s="4" t="s">
        <v>91</v>
      </c>
      <c r="H24" s="4"/>
      <c r="I24" s="4" t="s">
        <v>92</v>
      </c>
      <c r="J24" s="4"/>
      <c r="K24" s="3">
        <v>16</v>
      </c>
      <c r="L24" s="4"/>
      <c r="M24" s="3">
        <v>16</v>
      </c>
      <c r="N24" s="4"/>
      <c r="O24" s="3">
        <v>220511</v>
      </c>
      <c r="P24" s="4"/>
      <c r="Q24" s="3">
        <v>215888895208</v>
      </c>
      <c r="R24" s="4"/>
      <c r="S24" s="3">
        <v>218581595633</v>
      </c>
      <c r="T24" s="4"/>
      <c r="U24" s="3">
        <v>0</v>
      </c>
      <c r="V24" s="4"/>
      <c r="W24" s="3">
        <v>0</v>
      </c>
      <c r="X24" s="4"/>
      <c r="Y24" s="3">
        <v>220511</v>
      </c>
      <c r="Z24" s="4"/>
      <c r="AA24" s="3">
        <v>218597028619</v>
      </c>
      <c r="AB24" s="3"/>
      <c r="AC24" s="3">
        <v>0</v>
      </c>
      <c r="AD24" s="4"/>
      <c r="AE24" s="3">
        <v>0</v>
      </c>
      <c r="AF24" s="4"/>
      <c r="AG24" s="3">
        <v>0</v>
      </c>
      <c r="AH24" s="4"/>
      <c r="AI24" s="3">
        <v>0</v>
      </c>
      <c r="AK24" s="11">
        <v>0</v>
      </c>
    </row>
    <row r="25" spans="1:37">
      <c r="A25" s="1" t="s">
        <v>93</v>
      </c>
      <c r="C25" s="4" t="s">
        <v>46</v>
      </c>
      <c r="D25" s="4"/>
      <c r="E25" s="4" t="s">
        <v>46</v>
      </c>
      <c r="F25" s="4"/>
      <c r="G25" s="4" t="s">
        <v>94</v>
      </c>
      <c r="H25" s="4"/>
      <c r="I25" s="4" t="s">
        <v>95</v>
      </c>
      <c r="J25" s="4"/>
      <c r="K25" s="3">
        <v>15</v>
      </c>
      <c r="L25" s="4"/>
      <c r="M25" s="3">
        <v>15</v>
      </c>
      <c r="N25" s="4"/>
      <c r="O25" s="3">
        <v>380000</v>
      </c>
      <c r="P25" s="4"/>
      <c r="Q25" s="3">
        <v>365954687000</v>
      </c>
      <c r="R25" s="4"/>
      <c r="S25" s="3">
        <v>368763049580</v>
      </c>
      <c r="T25" s="4"/>
      <c r="U25" s="3">
        <v>0</v>
      </c>
      <c r="V25" s="4"/>
      <c r="W25" s="3">
        <v>0</v>
      </c>
      <c r="X25" s="4"/>
      <c r="Y25" s="3">
        <v>0</v>
      </c>
      <c r="Z25" s="4"/>
      <c r="AA25" s="3">
        <v>0</v>
      </c>
      <c r="AB25" s="3"/>
      <c r="AC25" s="3">
        <v>380000</v>
      </c>
      <c r="AD25" s="4"/>
      <c r="AE25" s="3">
        <v>977450</v>
      </c>
      <c r="AF25" s="4"/>
      <c r="AG25" s="3">
        <v>365954687000</v>
      </c>
      <c r="AH25" s="4"/>
      <c r="AI25" s="3">
        <v>371363678131</v>
      </c>
      <c r="AK25" s="11">
        <v>6.508960845707043E-2</v>
      </c>
    </row>
    <row r="26" spans="1:37">
      <c r="A26" s="1" t="s">
        <v>96</v>
      </c>
      <c r="C26" s="4" t="s">
        <v>46</v>
      </c>
      <c r="D26" s="4"/>
      <c r="E26" s="4" t="s">
        <v>46</v>
      </c>
      <c r="F26" s="4"/>
      <c r="G26" s="4" t="s">
        <v>97</v>
      </c>
      <c r="H26" s="4"/>
      <c r="I26" s="4" t="s">
        <v>98</v>
      </c>
      <c r="J26" s="4"/>
      <c r="K26" s="3">
        <v>15</v>
      </c>
      <c r="L26" s="4"/>
      <c r="M26" s="3">
        <v>15</v>
      </c>
      <c r="N26" s="4"/>
      <c r="O26" s="3">
        <v>150000</v>
      </c>
      <c r="P26" s="4"/>
      <c r="Q26" s="3">
        <v>145059000000</v>
      </c>
      <c r="R26" s="4"/>
      <c r="S26" s="3">
        <v>149972812500</v>
      </c>
      <c r="T26" s="4"/>
      <c r="U26" s="3">
        <v>0</v>
      </c>
      <c r="V26" s="4"/>
      <c r="W26" s="3">
        <v>0</v>
      </c>
      <c r="X26" s="4"/>
      <c r="Y26" s="3">
        <v>150000</v>
      </c>
      <c r="Z26" s="4"/>
      <c r="AA26" s="3">
        <v>149997281250</v>
      </c>
      <c r="AB26" s="3"/>
      <c r="AC26" s="3">
        <v>0</v>
      </c>
      <c r="AD26" s="4"/>
      <c r="AE26" s="3">
        <v>0</v>
      </c>
      <c r="AF26" s="4"/>
      <c r="AG26" s="3">
        <v>0</v>
      </c>
      <c r="AH26" s="4"/>
      <c r="AI26" s="3">
        <v>0</v>
      </c>
      <c r="AK26" s="11">
        <v>0</v>
      </c>
    </row>
    <row r="27" spans="1:37">
      <c r="A27" s="1" t="s">
        <v>99</v>
      </c>
      <c r="C27" s="4" t="s">
        <v>46</v>
      </c>
      <c r="D27" s="4"/>
      <c r="E27" s="4" t="s">
        <v>46</v>
      </c>
      <c r="F27" s="4"/>
      <c r="G27" s="4" t="s">
        <v>100</v>
      </c>
      <c r="H27" s="4"/>
      <c r="I27" s="4" t="s">
        <v>101</v>
      </c>
      <c r="J27" s="4"/>
      <c r="K27" s="3">
        <v>16</v>
      </c>
      <c r="L27" s="4"/>
      <c r="M27" s="3">
        <v>16</v>
      </c>
      <c r="N27" s="4"/>
      <c r="O27" s="3">
        <v>400000</v>
      </c>
      <c r="P27" s="4"/>
      <c r="Q27" s="3">
        <v>382286482561</v>
      </c>
      <c r="R27" s="4"/>
      <c r="S27" s="3">
        <v>382468664987</v>
      </c>
      <c r="T27" s="4"/>
      <c r="U27" s="3">
        <v>0</v>
      </c>
      <c r="V27" s="4"/>
      <c r="W27" s="3">
        <v>0</v>
      </c>
      <c r="X27" s="4"/>
      <c r="Y27" s="3">
        <v>0</v>
      </c>
      <c r="Z27" s="4"/>
      <c r="AA27" s="3">
        <v>0</v>
      </c>
      <c r="AB27" s="3"/>
      <c r="AC27" s="3">
        <v>400000</v>
      </c>
      <c r="AD27" s="4"/>
      <c r="AE27" s="3">
        <v>975000</v>
      </c>
      <c r="AF27" s="4"/>
      <c r="AG27" s="3">
        <v>382286482561</v>
      </c>
      <c r="AH27" s="4"/>
      <c r="AI27" s="3">
        <v>389929312500</v>
      </c>
      <c r="AK27" s="11">
        <v>6.834364201769523E-2</v>
      </c>
    </row>
    <row r="28" spans="1:37">
      <c r="A28" s="1" t="s">
        <v>102</v>
      </c>
      <c r="C28" s="4" t="s">
        <v>46</v>
      </c>
      <c r="D28" s="4"/>
      <c r="E28" s="4" t="s">
        <v>46</v>
      </c>
      <c r="F28" s="4"/>
      <c r="G28" s="4" t="s">
        <v>97</v>
      </c>
      <c r="H28" s="4"/>
      <c r="I28" s="4" t="s">
        <v>103</v>
      </c>
      <c r="J28" s="4"/>
      <c r="K28" s="3">
        <v>17</v>
      </c>
      <c r="L28" s="4"/>
      <c r="M28" s="3">
        <v>17</v>
      </c>
      <c r="N28" s="4"/>
      <c r="O28" s="3">
        <v>200000</v>
      </c>
      <c r="P28" s="4"/>
      <c r="Q28" s="3">
        <v>186418325000</v>
      </c>
      <c r="R28" s="4"/>
      <c r="S28" s="3">
        <v>188383449310</v>
      </c>
      <c r="T28" s="4"/>
      <c r="U28" s="3">
        <v>0</v>
      </c>
      <c r="V28" s="4"/>
      <c r="W28" s="3">
        <v>0</v>
      </c>
      <c r="X28" s="4"/>
      <c r="Y28" s="3">
        <v>0</v>
      </c>
      <c r="Z28" s="4"/>
      <c r="AA28" s="3">
        <v>0</v>
      </c>
      <c r="AB28" s="3"/>
      <c r="AC28" s="3">
        <v>200000</v>
      </c>
      <c r="AD28" s="4"/>
      <c r="AE28" s="3">
        <v>942863</v>
      </c>
      <c r="AF28" s="4"/>
      <c r="AG28" s="3">
        <v>186418325000</v>
      </c>
      <c r="AH28" s="4"/>
      <c r="AI28" s="3">
        <v>188538421216</v>
      </c>
      <c r="AK28" s="11">
        <v>3.3045482740330631E-2</v>
      </c>
    </row>
    <row r="29" spans="1:37">
      <c r="A29" s="1" t="s">
        <v>104</v>
      </c>
      <c r="C29" s="4" t="s">
        <v>46</v>
      </c>
      <c r="D29" s="4"/>
      <c r="E29" s="4" t="s">
        <v>46</v>
      </c>
      <c r="F29" s="4"/>
      <c r="G29" s="4" t="s">
        <v>105</v>
      </c>
      <c r="H29" s="4"/>
      <c r="I29" s="4" t="s">
        <v>106</v>
      </c>
      <c r="J29" s="4"/>
      <c r="K29" s="3">
        <v>17</v>
      </c>
      <c r="L29" s="4"/>
      <c r="M29" s="3">
        <v>17</v>
      </c>
      <c r="N29" s="4"/>
      <c r="O29" s="3">
        <v>200000</v>
      </c>
      <c r="P29" s="4"/>
      <c r="Q29" s="3">
        <v>185144000000</v>
      </c>
      <c r="R29" s="4"/>
      <c r="S29" s="3">
        <v>188535221796</v>
      </c>
      <c r="T29" s="4"/>
      <c r="U29" s="3">
        <v>0</v>
      </c>
      <c r="V29" s="4"/>
      <c r="W29" s="3">
        <v>0</v>
      </c>
      <c r="X29" s="4"/>
      <c r="Y29" s="3">
        <v>0</v>
      </c>
      <c r="Z29" s="4"/>
      <c r="AA29" s="3">
        <v>0</v>
      </c>
      <c r="AB29" s="3"/>
      <c r="AC29" s="3">
        <v>200000</v>
      </c>
      <c r="AD29" s="4"/>
      <c r="AE29" s="3">
        <v>944398</v>
      </c>
      <c r="AF29" s="4"/>
      <c r="AG29" s="3">
        <v>185144000000</v>
      </c>
      <c r="AH29" s="4"/>
      <c r="AI29" s="3">
        <v>188845365572</v>
      </c>
      <c r="AK29" s="11">
        <v>3.309928145336228E-2</v>
      </c>
    </row>
    <row r="30" spans="1:37">
      <c r="A30" s="1" t="s">
        <v>107</v>
      </c>
      <c r="C30" s="4" t="s">
        <v>46</v>
      </c>
      <c r="D30" s="4"/>
      <c r="E30" s="4" t="s">
        <v>46</v>
      </c>
      <c r="F30" s="4"/>
      <c r="G30" s="4" t="s">
        <v>108</v>
      </c>
      <c r="H30" s="4"/>
      <c r="I30" s="4" t="s">
        <v>109</v>
      </c>
      <c r="J30" s="4"/>
      <c r="K30" s="3">
        <v>16</v>
      </c>
      <c r="L30" s="4"/>
      <c r="M30" s="3">
        <v>16</v>
      </c>
      <c r="N30" s="4"/>
      <c r="O30" s="3">
        <v>100000</v>
      </c>
      <c r="P30" s="4"/>
      <c r="Q30" s="3">
        <v>94164000000</v>
      </c>
      <c r="R30" s="4"/>
      <c r="S30" s="3">
        <v>94580454185</v>
      </c>
      <c r="T30" s="4"/>
      <c r="U30" s="3">
        <v>0</v>
      </c>
      <c r="V30" s="4"/>
      <c r="W30" s="3">
        <v>0</v>
      </c>
      <c r="X30" s="4"/>
      <c r="Y30" s="3">
        <v>0</v>
      </c>
      <c r="Z30" s="4"/>
      <c r="AA30" s="3">
        <v>0</v>
      </c>
      <c r="AB30" s="3"/>
      <c r="AC30" s="3">
        <v>100000</v>
      </c>
      <c r="AD30" s="4"/>
      <c r="AE30" s="3">
        <v>947532</v>
      </c>
      <c r="AF30" s="4"/>
      <c r="AG30" s="3">
        <v>94164000000</v>
      </c>
      <c r="AH30" s="4"/>
      <c r="AI30" s="3">
        <v>94736025982</v>
      </c>
      <c r="AK30" s="11">
        <v>1.6604560976402311E-2</v>
      </c>
    </row>
    <row r="31" spans="1:37">
      <c r="A31" s="1" t="s">
        <v>110</v>
      </c>
      <c r="C31" s="4" t="s">
        <v>46</v>
      </c>
      <c r="D31" s="4"/>
      <c r="E31" s="4" t="s">
        <v>46</v>
      </c>
      <c r="F31" s="4"/>
      <c r="G31" s="4" t="s">
        <v>111</v>
      </c>
      <c r="H31" s="4"/>
      <c r="I31" s="4" t="s">
        <v>112</v>
      </c>
      <c r="J31" s="4"/>
      <c r="K31" s="3">
        <v>16</v>
      </c>
      <c r="L31" s="4"/>
      <c r="M31" s="3">
        <v>16</v>
      </c>
      <c r="N31" s="4"/>
      <c r="O31" s="3">
        <v>50000</v>
      </c>
      <c r="P31" s="4"/>
      <c r="Q31" s="3">
        <v>46710000000</v>
      </c>
      <c r="R31" s="4"/>
      <c r="S31" s="3">
        <v>46903747154</v>
      </c>
      <c r="T31" s="4"/>
      <c r="U31" s="3">
        <v>0</v>
      </c>
      <c r="V31" s="4"/>
      <c r="W31" s="3">
        <v>0</v>
      </c>
      <c r="X31" s="4"/>
      <c r="Y31" s="3">
        <v>0</v>
      </c>
      <c r="Z31" s="4"/>
      <c r="AA31" s="3">
        <v>0</v>
      </c>
      <c r="AB31" s="3"/>
      <c r="AC31" s="3">
        <v>50000</v>
      </c>
      <c r="AD31" s="4"/>
      <c r="AE31" s="3">
        <v>939017</v>
      </c>
      <c r="AF31" s="4"/>
      <c r="AG31" s="3">
        <v>46710000000</v>
      </c>
      <c r="AH31" s="4"/>
      <c r="AI31" s="3">
        <v>46942340158</v>
      </c>
      <c r="AK31" s="11">
        <v>8.2276720122989744E-3</v>
      </c>
    </row>
    <row r="32" spans="1:37">
      <c r="A32" s="1" t="s">
        <v>113</v>
      </c>
      <c r="C32" s="4" t="s">
        <v>46</v>
      </c>
      <c r="D32" s="4"/>
      <c r="E32" s="4" t="s">
        <v>46</v>
      </c>
      <c r="F32" s="4"/>
      <c r="G32" s="4" t="s">
        <v>114</v>
      </c>
      <c r="H32" s="4"/>
      <c r="I32" s="4" t="s">
        <v>115</v>
      </c>
      <c r="J32" s="4"/>
      <c r="K32" s="3">
        <v>16</v>
      </c>
      <c r="L32" s="4"/>
      <c r="M32" s="3">
        <v>16</v>
      </c>
      <c r="N32" s="4"/>
      <c r="O32" s="3">
        <v>100000</v>
      </c>
      <c r="P32" s="4"/>
      <c r="Q32" s="3">
        <v>94368000000</v>
      </c>
      <c r="R32" s="4"/>
      <c r="S32" s="3">
        <v>94858103851</v>
      </c>
      <c r="T32" s="4"/>
      <c r="U32" s="3">
        <v>0</v>
      </c>
      <c r="V32" s="4"/>
      <c r="W32" s="3">
        <v>0</v>
      </c>
      <c r="X32" s="4"/>
      <c r="Y32" s="3">
        <v>0</v>
      </c>
      <c r="Z32" s="4"/>
      <c r="AA32" s="3">
        <v>0</v>
      </c>
      <c r="AB32" s="3"/>
      <c r="AC32" s="3">
        <v>100000</v>
      </c>
      <c r="AD32" s="4"/>
      <c r="AE32" s="3">
        <v>950314</v>
      </c>
      <c r="AF32" s="4"/>
      <c r="AG32" s="3">
        <v>94368000000</v>
      </c>
      <c r="AH32" s="4"/>
      <c r="AI32" s="3">
        <v>95014175558</v>
      </c>
      <c r="AK32" s="11">
        <v>1.6653312774331117E-2</v>
      </c>
    </row>
    <row r="33" spans="1:37">
      <c r="A33" s="1" t="s">
        <v>116</v>
      </c>
      <c r="C33" s="4" t="s">
        <v>46</v>
      </c>
      <c r="D33" s="4"/>
      <c r="E33" s="4" t="s">
        <v>46</v>
      </c>
      <c r="F33" s="4"/>
      <c r="G33" s="4" t="s">
        <v>117</v>
      </c>
      <c r="H33" s="4"/>
      <c r="I33" s="4" t="s">
        <v>118</v>
      </c>
      <c r="J33" s="4"/>
      <c r="K33" s="3">
        <v>17</v>
      </c>
      <c r="L33" s="4"/>
      <c r="M33" s="3">
        <v>17</v>
      </c>
      <c r="N33" s="4"/>
      <c r="O33" s="3">
        <v>200000</v>
      </c>
      <c r="P33" s="4"/>
      <c r="Q33" s="3">
        <v>185168000000</v>
      </c>
      <c r="R33" s="4"/>
      <c r="S33" s="3">
        <v>187981322208</v>
      </c>
      <c r="T33" s="4"/>
      <c r="U33" s="3">
        <v>0</v>
      </c>
      <c r="V33" s="4"/>
      <c r="W33" s="3">
        <v>0</v>
      </c>
      <c r="X33" s="4"/>
      <c r="Y33" s="3">
        <v>0</v>
      </c>
      <c r="Z33" s="4"/>
      <c r="AA33" s="3">
        <v>0</v>
      </c>
      <c r="AB33" s="3"/>
      <c r="AC33" s="3">
        <v>200000</v>
      </c>
      <c r="AD33" s="4"/>
      <c r="AE33" s="3">
        <v>941623</v>
      </c>
      <c r="AF33" s="4"/>
      <c r="AG33" s="3">
        <v>185168000000</v>
      </c>
      <c r="AH33" s="4"/>
      <c r="AI33" s="3">
        <v>188290466166</v>
      </c>
      <c r="AK33" s="11">
        <v>3.3002023193611688E-2</v>
      </c>
    </row>
    <row r="34" spans="1:37">
      <c r="A34" s="1" t="s">
        <v>119</v>
      </c>
      <c r="C34" s="4" t="s">
        <v>46</v>
      </c>
      <c r="D34" s="4"/>
      <c r="E34" s="4" t="s">
        <v>46</v>
      </c>
      <c r="F34" s="4"/>
      <c r="G34" s="4" t="s">
        <v>120</v>
      </c>
      <c r="H34" s="4"/>
      <c r="I34" s="4" t="s">
        <v>121</v>
      </c>
      <c r="J34" s="4"/>
      <c r="K34" s="3">
        <v>18</v>
      </c>
      <c r="L34" s="4"/>
      <c r="M34" s="3">
        <v>18</v>
      </c>
      <c r="N34" s="4"/>
      <c r="O34" s="3">
        <v>55000</v>
      </c>
      <c r="P34" s="4"/>
      <c r="Q34" s="3">
        <v>55000000000</v>
      </c>
      <c r="R34" s="4"/>
      <c r="S34" s="3">
        <v>54990031250</v>
      </c>
      <c r="T34" s="4"/>
      <c r="U34" s="3">
        <v>0</v>
      </c>
      <c r="V34" s="4"/>
      <c r="W34" s="3">
        <v>0</v>
      </c>
      <c r="X34" s="4"/>
      <c r="Y34" s="3">
        <v>0</v>
      </c>
      <c r="Z34" s="4"/>
      <c r="AA34" s="3">
        <v>0</v>
      </c>
      <c r="AB34" s="3"/>
      <c r="AC34" s="3">
        <v>55000</v>
      </c>
      <c r="AD34" s="4"/>
      <c r="AE34" s="3">
        <v>1000000</v>
      </c>
      <c r="AF34" s="4"/>
      <c r="AG34" s="3">
        <v>55000000000</v>
      </c>
      <c r="AH34" s="4"/>
      <c r="AI34" s="3">
        <v>54990031250</v>
      </c>
      <c r="AK34" s="11">
        <v>9.6382059255724038E-3</v>
      </c>
    </row>
    <row r="35" spans="1:37">
      <c r="A35" s="1" t="s">
        <v>122</v>
      </c>
      <c r="C35" s="4" t="s">
        <v>46</v>
      </c>
      <c r="D35" s="4"/>
      <c r="E35" s="4" t="s">
        <v>46</v>
      </c>
      <c r="F35" s="4"/>
      <c r="G35" s="4" t="s">
        <v>120</v>
      </c>
      <c r="H35" s="4"/>
      <c r="I35" s="4" t="s">
        <v>121</v>
      </c>
      <c r="J35" s="4"/>
      <c r="K35" s="3">
        <v>18</v>
      </c>
      <c r="L35" s="4"/>
      <c r="M35" s="3">
        <v>18</v>
      </c>
      <c r="N35" s="4"/>
      <c r="O35" s="3">
        <v>125000</v>
      </c>
      <c r="P35" s="4"/>
      <c r="Q35" s="3">
        <v>121014197917</v>
      </c>
      <c r="R35" s="4"/>
      <c r="S35" s="3">
        <v>124938225841</v>
      </c>
      <c r="T35" s="4"/>
      <c r="U35" s="3">
        <v>0</v>
      </c>
      <c r="V35" s="4"/>
      <c r="W35" s="3">
        <v>0</v>
      </c>
      <c r="X35" s="4"/>
      <c r="Y35" s="3">
        <v>0</v>
      </c>
      <c r="Z35" s="4"/>
      <c r="AA35" s="3">
        <v>0</v>
      </c>
      <c r="AB35" s="3"/>
      <c r="AC35" s="3">
        <v>125000</v>
      </c>
      <c r="AD35" s="4"/>
      <c r="AE35" s="3">
        <v>1000000</v>
      </c>
      <c r="AF35" s="4"/>
      <c r="AG35" s="3">
        <v>121014197917</v>
      </c>
      <c r="AH35" s="4"/>
      <c r="AI35" s="3">
        <v>124977343750</v>
      </c>
      <c r="AK35" s="11">
        <v>2.1905013467210008E-2</v>
      </c>
    </row>
    <row r="36" spans="1:37">
      <c r="A36" s="1" t="s">
        <v>123</v>
      </c>
      <c r="C36" s="4" t="s">
        <v>46</v>
      </c>
      <c r="D36" s="4"/>
      <c r="E36" s="4" t="s">
        <v>46</v>
      </c>
      <c r="F36" s="4"/>
      <c r="G36" s="4" t="s">
        <v>124</v>
      </c>
      <c r="H36" s="4"/>
      <c r="I36" s="4" t="s">
        <v>125</v>
      </c>
      <c r="J36" s="4"/>
      <c r="K36" s="3">
        <v>0</v>
      </c>
      <c r="L36" s="4"/>
      <c r="M36" s="3">
        <v>0</v>
      </c>
      <c r="N36" s="4"/>
      <c r="O36" s="3">
        <v>0</v>
      </c>
      <c r="P36" s="4"/>
      <c r="Q36" s="3">
        <v>0</v>
      </c>
      <c r="R36" s="4"/>
      <c r="S36" s="3">
        <v>0</v>
      </c>
      <c r="T36" s="4"/>
      <c r="U36" s="3">
        <v>80726</v>
      </c>
      <c r="V36" s="4"/>
      <c r="W36" s="3">
        <v>73452143368</v>
      </c>
      <c r="X36" s="4"/>
      <c r="Y36" s="3">
        <v>0</v>
      </c>
      <c r="Z36" s="4"/>
      <c r="AA36" s="3">
        <v>0</v>
      </c>
      <c r="AB36" s="3"/>
      <c r="AC36" s="3">
        <v>80726</v>
      </c>
      <c r="AD36" s="4"/>
      <c r="AE36" s="3">
        <v>914165</v>
      </c>
      <c r="AF36" s="4"/>
      <c r="AG36" s="3">
        <v>73452143363</v>
      </c>
      <c r="AH36" s="4"/>
      <c r="AI36" s="3">
        <v>73783508104</v>
      </c>
      <c r="AK36" s="11">
        <v>1.2932173865922148E-2</v>
      </c>
    </row>
    <row r="37" spans="1:37">
      <c r="A37" s="1" t="s">
        <v>126</v>
      </c>
      <c r="C37" s="4" t="s">
        <v>46</v>
      </c>
      <c r="D37" s="4"/>
      <c r="E37" s="4" t="s">
        <v>46</v>
      </c>
      <c r="F37" s="4"/>
      <c r="G37" s="4" t="s">
        <v>127</v>
      </c>
      <c r="H37" s="4"/>
      <c r="I37" s="4" t="s">
        <v>128</v>
      </c>
      <c r="J37" s="4"/>
      <c r="K37" s="3">
        <v>19</v>
      </c>
      <c r="L37" s="4"/>
      <c r="M37" s="3">
        <v>19</v>
      </c>
      <c r="N37" s="4"/>
      <c r="O37" s="3">
        <v>0</v>
      </c>
      <c r="P37" s="4"/>
      <c r="Q37" s="3">
        <v>0</v>
      </c>
      <c r="R37" s="4"/>
      <c r="S37" s="3">
        <v>0</v>
      </c>
      <c r="T37" s="4"/>
      <c r="U37" s="3">
        <v>300000</v>
      </c>
      <c r="V37" s="4"/>
      <c r="W37" s="3">
        <v>297376791562</v>
      </c>
      <c r="X37" s="4"/>
      <c r="Y37" s="3">
        <v>0</v>
      </c>
      <c r="Z37" s="4"/>
      <c r="AA37" s="3">
        <v>0</v>
      </c>
      <c r="AB37" s="3"/>
      <c r="AC37" s="3">
        <v>300000</v>
      </c>
      <c r="AD37" s="4"/>
      <c r="AE37" s="3">
        <v>1000000</v>
      </c>
      <c r="AF37" s="4"/>
      <c r="AG37" s="3">
        <v>297376791562</v>
      </c>
      <c r="AH37" s="4"/>
      <c r="AI37" s="3">
        <v>299945625000</v>
      </c>
      <c r="AK37" s="11">
        <v>5.2572032321304016E-2</v>
      </c>
    </row>
    <row r="38" spans="1:37" ht="24.75" thickBot="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4">
        <f>SUM(Q9:Q37)</f>
        <v>4054214599074</v>
      </c>
      <c r="R38" s="4"/>
      <c r="S38" s="14">
        <f>SUM(S9:S37)</f>
        <v>4228746584299</v>
      </c>
      <c r="T38" s="4"/>
      <c r="U38" s="4"/>
      <c r="V38" s="4"/>
      <c r="W38" s="14">
        <f>SUM(W9:W37)</f>
        <v>967395389770</v>
      </c>
      <c r="X38" s="4"/>
      <c r="Y38" s="4"/>
      <c r="Z38" s="4"/>
      <c r="AA38" s="14">
        <f>SUM(AA9:AA37)</f>
        <v>459264309869</v>
      </c>
      <c r="AB38" s="4"/>
      <c r="AC38" s="4"/>
      <c r="AD38" s="4"/>
      <c r="AE38" s="4"/>
      <c r="AF38" s="4"/>
      <c r="AG38" s="14">
        <f>SUM(AG9:AG37)</f>
        <v>4584272377159</v>
      </c>
      <c r="AH38" s="4"/>
      <c r="AI38" s="14">
        <f>SUM(AI9:AI37)</f>
        <v>4787804680016</v>
      </c>
      <c r="AK38" s="12">
        <f>SUM(AK9:AK37)</f>
        <v>0.83916750706362797</v>
      </c>
    </row>
    <row r="39" spans="1:37" ht="24.75" thickTop="1"/>
    <row r="40" spans="1:37">
      <c r="AK40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2"/>
  <sheetViews>
    <sheetView rightToLeft="1" topLeftCell="A4" workbookViewId="0">
      <selection activeCell="C8" sqref="C8:K22"/>
    </sheetView>
  </sheetViews>
  <sheetFormatPr defaultRowHeight="24"/>
  <cols>
    <col min="1" max="1" width="33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9.28515625" style="1" customWidth="1"/>
    <col min="14" max="14" width="1" style="1" customWidth="1"/>
    <col min="15" max="15" width="9.140625" style="1" customWidth="1"/>
    <col min="16" max="16" width="12.42578125" style="1" bestFit="1" customWidth="1"/>
    <col min="17" max="16384" width="9.140625" style="1"/>
  </cols>
  <sheetData>
    <row r="2" spans="1:13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13" ht="24.75">
      <c r="A6" s="20" t="s">
        <v>3</v>
      </c>
      <c r="C6" s="21" t="s">
        <v>6</v>
      </c>
      <c r="D6" s="21" t="s">
        <v>6</v>
      </c>
      <c r="E6" s="21" t="s">
        <v>6</v>
      </c>
      <c r="F6" s="21" t="s">
        <v>6</v>
      </c>
      <c r="G6" s="21" t="s">
        <v>6</v>
      </c>
      <c r="H6" s="21" t="s">
        <v>6</v>
      </c>
      <c r="I6" s="21" t="s">
        <v>6</v>
      </c>
      <c r="J6" s="21" t="s">
        <v>6</v>
      </c>
      <c r="K6" s="21" t="s">
        <v>6</v>
      </c>
      <c r="L6" s="21" t="s">
        <v>6</v>
      </c>
      <c r="M6" s="21" t="s">
        <v>6</v>
      </c>
    </row>
    <row r="7" spans="1:13" ht="24.75">
      <c r="A7" s="21" t="s">
        <v>3</v>
      </c>
      <c r="C7" s="21" t="s">
        <v>7</v>
      </c>
      <c r="E7" s="21" t="s">
        <v>129</v>
      </c>
      <c r="G7" s="21" t="s">
        <v>130</v>
      </c>
      <c r="I7" s="21" t="s">
        <v>131</v>
      </c>
      <c r="K7" s="21" t="s">
        <v>132</v>
      </c>
      <c r="M7" s="21" t="s">
        <v>133</v>
      </c>
    </row>
    <row r="8" spans="1:13">
      <c r="A8" s="1" t="s">
        <v>126</v>
      </c>
      <c r="C8" s="3">
        <v>300000</v>
      </c>
      <c r="D8" s="4"/>
      <c r="E8" s="3">
        <v>999999</v>
      </c>
      <c r="F8" s="4"/>
      <c r="G8" s="3">
        <v>1000000</v>
      </c>
      <c r="H8" s="4"/>
      <c r="I8" s="11">
        <f t="shared" ref="I8:I21" si="0">(G8-E8)/G8</f>
        <v>9.9999999999999995E-7</v>
      </c>
      <c r="J8" s="4"/>
      <c r="K8" s="3">
        <v>300000000000</v>
      </c>
      <c r="M8" s="1" t="s">
        <v>224</v>
      </c>
    </row>
    <row r="9" spans="1:13">
      <c r="A9" s="1" t="s">
        <v>49</v>
      </c>
      <c r="C9" s="3">
        <v>237059</v>
      </c>
      <c r="D9" s="4"/>
      <c r="E9" s="3">
        <v>990007</v>
      </c>
      <c r="F9" s="4"/>
      <c r="G9" s="3">
        <v>992712</v>
      </c>
      <c r="H9" s="4"/>
      <c r="I9" s="11">
        <f t="shared" si="0"/>
        <v>2.7248587707210149E-3</v>
      </c>
      <c r="J9" s="4"/>
      <c r="K9" s="3">
        <v>235331314008</v>
      </c>
      <c r="M9" s="1" t="s">
        <v>224</v>
      </c>
    </row>
    <row r="10" spans="1:13">
      <c r="A10" s="1" t="s">
        <v>119</v>
      </c>
      <c r="C10" s="3">
        <v>55000</v>
      </c>
      <c r="D10" s="4"/>
      <c r="E10" s="3">
        <v>999999</v>
      </c>
      <c r="F10" s="4"/>
      <c r="G10" s="3">
        <v>1000000</v>
      </c>
      <c r="H10" s="4"/>
      <c r="I10" s="11">
        <f t="shared" si="0"/>
        <v>9.9999999999999995E-7</v>
      </c>
      <c r="J10" s="4"/>
      <c r="K10" s="3">
        <v>55000000000</v>
      </c>
      <c r="M10" s="1" t="s">
        <v>224</v>
      </c>
    </row>
    <row r="11" spans="1:13">
      <c r="A11" s="1" t="s">
        <v>55</v>
      </c>
      <c r="C11" s="3">
        <v>542241</v>
      </c>
      <c r="D11" s="4"/>
      <c r="E11" s="3">
        <v>917768</v>
      </c>
      <c r="F11" s="4"/>
      <c r="G11" s="3">
        <v>925435</v>
      </c>
      <c r="H11" s="4"/>
      <c r="I11" s="11">
        <f t="shared" si="0"/>
        <v>8.2847525758156983E-3</v>
      </c>
      <c r="J11" s="4"/>
      <c r="K11" s="3">
        <v>501808799835</v>
      </c>
      <c r="M11" s="1" t="s">
        <v>224</v>
      </c>
    </row>
    <row r="12" spans="1:13">
      <c r="A12" s="1" t="s">
        <v>52</v>
      </c>
      <c r="C12" s="3">
        <v>687599</v>
      </c>
      <c r="D12" s="4"/>
      <c r="E12" s="3">
        <v>974514</v>
      </c>
      <c r="F12" s="4"/>
      <c r="G12" s="3">
        <v>976473</v>
      </c>
      <c r="H12" s="4"/>
      <c r="I12" s="11">
        <f t="shared" si="0"/>
        <v>2.0061998642051547E-3</v>
      </c>
      <c r="J12" s="4"/>
      <c r="K12" s="3">
        <v>671421858327</v>
      </c>
      <c r="M12" s="1" t="s">
        <v>224</v>
      </c>
    </row>
    <row r="13" spans="1:13">
      <c r="A13" s="1" t="s">
        <v>45</v>
      </c>
      <c r="C13" s="3">
        <v>99975</v>
      </c>
      <c r="D13" s="4"/>
      <c r="E13" s="3">
        <v>996919</v>
      </c>
      <c r="F13" s="4"/>
      <c r="G13" s="3">
        <v>1000000</v>
      </c>
      <c r="H13" s="4"/>
      <c r="I13" s="11">
        <f t="shared" si="0"/>
        <v>3.081E-3</v>
      </c>
      <c r="J13" s="4"/>
      <c r="K13" s="3">
        <v>99975000000</v>
      </c>
      <c r="M13" s="1" t="s">
        <v>224</v>
      </c>
    </row>
    <row r="14" spans="1:13">
      <c r="A14" s="1" t="s">
        <v>93</v>
      </c>
      <c r="C14" s="3">
        <v>380000</v>
      </c>
      <c r="D14" s="4"/>
      <c r="E14" s="3">
        <v>966200</v>
      </c>
      <c r="F14" s="4"/>
      <c r="G14" s="3">
        <v>977450</v>
      </c>
      <c r="H14" s="4"/>
      <c r="I14" s="11">
        <f t="shared" si="0"/>
        <v>1.150954012992992E-2</v>
      </c>
      <c r="J14" s="4"/>
      <c r="K14" s="3">
        <v>371431000000</v>
      </c>
      <c r="M14" s="1" t="s">
        <v>224</v>
      </c>
    </row>
    <row r="15" spans="1:13">
      <c r="A15" s="1" t="s">
        <v>99</v>
      </c>
      <c r="C15" s="3">
        <v>400000</v>
      </c>
      <c r="D15" s="4"/>
      <c r="E15" s="3">
        <v>994996</v>
      </c>
      <c r="F15" s="4"/>
      <c r="G15" s="3">
        <v>975000</v>
      </c>
      <c r="H15" s="4"/>
      <c r="I15" s="11">
        <f t="shared" si="0"/>
        <v>-2.0508717948717947E-2</v>
      </c>
      <c r="J15" s="4"/>
      <c r="K15" s="3">
        <v>390000000000</v>
      </c>
      <c r="M15" s="1" t="s">
        <v>224</v>
      </c>
    </row>
    <row r="16" spans="1:13">
      <c r="A16" s="1" t="s">
        <v>102</v>
      </c>
      <c r="C16" s="3">
        <v>200000</v>
      </c>
      <c r="D16" s="4"/>
      <c r="E16" s="3">
        <v>950049</v>
      </c>
      <c r="F16" s="4"/>
      <c r="G16" s="3">
        <v>942863</v>
      </c>
      <c r="H16" s="4"/>
      <c r="I16" s="11">
        <f t="shared" si="0"/>
        <v>-7.6214678060333258E-3</v>
      </c>
      <c r="J16" s="4"/>
      <c r="K16" s="3">
        <v>188572600000</v>
      </c>
      <c r="M16" s="1" t="s">
        <v>224</v>
      </c>
    </row>
    <row r="17" spans="1:13">
      <c r="A17" s="1" t="s">
        <v>104</v>
      </c>
      <c r="C17" s="3">
        <v>200000</v>
      </c>
      <c r="D17" s="4"/>
      <c r="E17" s="3">
        <v>960738</v>
      </c>
      <c r="F17" s="4"/>
      <c r="G17" s="3">
        <v>944398</v>
      </c>
      <c r="H17" s="4"/>
      <c r="I17" s="11">
        <f t="shared" si="0"/>
        <v>-1.7302027323226013E-2</v>
      </c>
      <c r="J17" s="4"/>
      <c r="K17" s="3">
        <v>188879600000</v>
      </c>
      <c r="M17" s="1" t="s">
        <v>224</v>
      </c>
    </row>
    <row r="18" spans="1:13">
      <c r="A18" s="1" t="s">
        <v>116</v>
      </c>
      <c r="C18" s="3">
        <v>200000</v>
      </c>
      <c r="D18" s="4"/>
      <c r="E18" s="3">
        <v>965166</v>
      </c>
      <c r="F18" s="4"/>
      <c r="G18" s="3">
        <v>941623</v>
      </c>
      <c r="H18" s="4"/>
      <c r="I18" s="11">
        <f t="shared" si="0"/>
        <v>-2.5002575340661814E-2</v>
      </c>
      <c r="J18" s="4"/>
      <c r="K18" s="3">
        <v>188324600000</v>
      </c>
      <c r="M18" s="1" t="s">
        <v>224</v>
      </c>
    </row>
    <row r="19" spans="1:13">
      <c r="A19" s="1" t="s">
        <v>113</v>
      </c>
      <c r="C19" s="3">
        <v>100000</v>
      </c>
      <c r="D19" s="4"/>
      <c r="E19" s="3">
        <v>944500</v>
      </c>
      <c r="F19" s="4"/>
      <c r="G19" s="3">
        <v>950314</v>
      </c>
      <c r="H19" s="4"/>
      <c r="I19" s="11">
        <f t="shared" si="0"/>
        <v>6.1179778473220434E-3</v>
      </c>
      <c r="J19" s="4"/>
      <c r="K19" s="3">
        <v>95031400000</v>
      </c>
      <c r="M19" s="1" t="s">
        <v>224</v>
      </c>
    </row>
    <row r="20" spans="1:13">
      <c r="A20" s="1" t="s">
        <v>107</v>
      </c>
      <c r="C20" s="3">
        <v>100000</v>
      </c>
      <c r="D20" s="4"/>
      <c r="E20" s="3">
        <v>943750</v>
      </c>
      <c r="F20" s="4"/>
      <c r="G20" s="3">
        <v>947532</v>
      </c>
      <c r="H20" s="4"/>
      <c r="I20" s="11">
        <f t="shared" si="0"/>
        <v>3.9914219255919592E-3</v>
      </c>
      <c r="J20" s="4"/>
      <c r="K20" s="3">
        <v>94753200000</v>
      </c>
      <c r="M20" s="1" t="s">
        <v>224</v>
      </c>
    </row>
    <row r="21" spans="1:13">
      <c r="A21" s="1" t="s">
        <v>110</v>
      </c>
      <c r="C21" s="3">
        <v>50000</v>
      </c>
      <c r="D21" s="4"/>
      <c r="E21" s="3">
        <v>924467</v>
      </c>
      <c r="F21" s="4"/>
      <c r="G21" s="3">
        <v>939017</v>
      </c>
      <c r="H21" s="4"/>
      <c r="I21" s="11">
        <f t="shared" si="0"/>
        <v>1.549492714189413E-2</v>
      </c>
      <c r="J21" s="4"/>
      <c r="K21" s="3">
        <v>46950850000</v>
      </c>
      <c r="M21" s="1" t="s">
        <v>224</v>
      </c>
    </row>
    <row r="22" spans="1:13">
      <c r="C22" s="4"/>
      <c r="D22" s="4"/>
      <c r="E22" s="4"/>
      <c r="F22" s="4"/>
      <c r="G22" s="4"/>
      <c r="H22" s="4"/>
      <c r="I22" s="4"/>
      <c r="J22" s="4"/>
      <c r="K22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C13" sqref="C13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0" t="s">
        <v>135</v>
      </c>
      <c r="C6" s="21" t="s">
        <v>136</v>
      </c>
      <c r="D6" s="21" t="s">
        <v>136</v>
      </c>
      <c r="E6" s="21" t="s">
        <v>136</v>
      </c>
      <c r="F6" s="21" t="s">
        <v>136</v>
      </c>
      <c r="G6" s="21" t="s">
        <v>136</v>
      </c>
      <c r="H6" s="21" t="s">
        <v>136</v>
      </c>
      <c r="I6" s="21" t="s">
        <v>136</v>
      </c>
      <c r="K6" s="21" t="s">
        <v>223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>
      <c r="A7" s="21" t="s">
        <v>135</v>
      </c>
      <c r="C7" s="21" t="s">
        <v>137</v>
      </c>
      <c r="E7" s="21" t="s">
        <v>138</v>
      </c>
      <c r="G7" s="21" t="s">
        <v>139</v>
      </c>
      <c r="I7" s="21" t="s">
        <v>43</v>
      </c>
      <c r="K7" s="21" t="s">
        <v>140</v>
      </c>
      <c r="M7" s="21" t="s">
        <v>141</v>
      </c>
      <c r="O7" s="21" t="s">
        <v>142</v>
      </c>
      <c r="Q7" s="21" t="s">
        <v>140</v>
      </c>
      <c r="S7" s="21" t="s">
        <v>134</v>
      </c>
    </row>
    <row r="8" spans="1:19">
      <c r="A8" s="1" t="s">
        <v>143</v>
      </c>
      <c r="C8" s="4" t="s">
        <v>144</v>
      </c>
      <c r="D8" s="4"/>
      <c r="E8" s="4" t="s">
        <v>145</v>
      </c>
      <c r="F8" s="4"/>
      <c r="G8" s="4" t="s">
        <v>146</v>
      </c>
      <c r="H8" s="4"/>
      <c r="I8" s="3">
        <v>8</v>
      </c>
      <c r="J8" s="4"/>
      <c r="K8" s="3">
        <v>10901195432</v>
      </c>
      <c r="L8" s="4"/>
      <c r="M8" s="3">
        <v>802336371778</v>
      </c>
      <c r="N8" s="4"/>
      <c r="O8" s="3">
        <v>757530750000</v>
      </c>
      <c r="P8" s="4"/>
      <c r="Q8" s="3">
        <v>55706817210</v>
      </c>
      <c r="R8" s="4"/>
      <c r="S8" s="11">
        <v>9.7638383453037356E-3</v>
      </c>
    </row>
    <row r="9" spans="1:19">
      <c r="A9" s="1" t="s">
        <v>143</v>
      </c>
      <c r="C9" s="4" t="s">
        <v>147</v>
      </c>
      <c r="D9" s="4"/>
      <c r="E9" s="4" t="s">
        <v>148</v>
      </c>
      <c r="F9" s="4"/>
      <c r="G9" s="4" t="s">
        <v>149</v>
      </c>
      <c r="H9" s="4"/>
      <c r="I9" s="3">
        <v>8</v>
      </c>
      <c r="J9" s="4"/>
      <c r="K9" s="3">
        <v>3475793755</v>
      </c>
      <c r="L9" s="4"/>
      <c r="M9" s="3">
        <v>637035026982</v>
      </c>
      <c r="N9" s="4"/>
      <c r="O9" s="3">
        <v>636689881366</v>
      </c>
      <c r="P9" s="4"/>
      <c r="Q9" s="3">
        <v>3820939371</v>
      </c>
      <c r="R9" s="4"/>
      <c r="S9" s="11">
        <v>6.6970321074013011E-4</v>
      </c>
    </row>
    <row r="10" spans="1:19">
      <c r="A10" s="1" t="s">
        <v>150</v>
      </c>
      <c r="C10" s="4" t="s">
        <v>151</v>
      </c>
      <c r="D10" s="4"/>
      <c r="E10" s="4" t="s">
        <v>145</v>
      </c>
      <c r="F10" s="4"/>
      <c r="G10" s="4" t="s">
        <v>152</v>
      </c>
      <c r="H10" s="4"/>
      <c r="I10" s="3">
        <v>10</v>
      </c>
      <c r="J10" s="4"/>
      <c r="K10" s="3">
        <v>66878643182</v>
      </c>
      <c r="L10" s="4"/>
      <c r="M10" s="3">
        <v>514709284059</v>
      </c>
      <c r="N10" s="4"/>
      <c r="O10" s="3">
        <v>513907994214</v>
      </c>
      <c r="P10" s="4"/>
      <c r="Q10" s="3">
        <v>67679933027</v>
      </c>
      <c r="R10" s="4"/>
      <c r="S10" s="11">
        <v>1.1862388813302862E-2</v>
      </c>
    </row>
    <row r="11" spans="1:19" ht="24.75" thickBot="1">
      <c r="K11" s="15">
        <f>SUM(K8:K10)</f>
        <v>81255632369</v>
      </c>
      <c r="M11" s="15">
        <f>SUM(M8:M10)</f>
        <v>1954080682819</v>
      </c>
      <c r="O11" s="15">
        <f>SUM(O8:O10)</f>
        <v>1908128625580</v>
      </c>
      <c r="Q11" s="15">
        <f>SUM(Q8:Q10)</f>
        <v>127207689608</v>
      </c>
      <c r="S11" s="12">
        <f>SUM(S8:S10)</f>
        <v>2.2295930369346729E-2</v>
      </c>
    </row>
    <row r="12" spans="1:19" ht="24.75" thickTop="1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I18" sqref="I18"/>
    </sheetView>
  </sheetViews>
  <sheetFormatPr defaultRowHeight="24"/>
  <cols>
    <col min="1" max="1" width="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33.7109375" style="1" customWidth="1"/>
    <col min="11" max="16384" width="9.140625" style="1"/>
  </cols>
  <sheetData>
    <row r="2" spans="1:10" ht="24.75">
      <c r="A2" s="19" t="s">
        <v>0</v>
      </c>
      <c r="B2" s="19"/>
      <c r="C2" s="19"/>
      <c r="D2" s="19"/>
      <c r="E2" s="19"/>
      <c r="F2" s="19"/>
      <c r="G2" s="19"/>
    </row>
    <row r="3" spans="1:10" ht="24.75">
      <c r="A3" s="19" t="s">
        <v>153</v>
      </c>
      <c r="B3" s="19"/>
      <c r="C3" s="19"/>
      <c r="D3" s="19"/>
      <c r="E3" s="19"/>
      <c r="F3" s="19"/>
      <c r="G3" s="19"/>
    </row>
    <row r="4" spans="1:10" ht="24.75">
      <c r="A4" s="19" t="s">
        <v>2</v>
      </c>
      <c r="B4" s="19"/>
      <c r="C4" s="19"/>
      <c r="D4" s="19"/>
      <c r="E4" s="19"/>
      <c r="F4" s="19"/>
      <c r="G4" s="19"/>
    </row>
    <row r="6" spans="1:10" ht="24.75">
      <c r="A6" s="21" t="s">
        <v>157</v>
      </c>
      <c r="C6" s="21" t="s">
        <v>140</v>
      </c>
      <c r="E6" s="21" t="s">
        <v>210</v>
      </c>
      <c r="G6" s="21" t="s">
        <v>13</v>
      </c>
    </row>
    <row r="7" spans="1:10">
      <c r="A7" s="1" t="s">
        <v>219</v>
      </c>
      <c r="C7" s="5">
        <f>'سرمایه‌گذاری در سهام'!I33</f>
        <v>-1372064183</v>
      </c>
      <c r="E7" s="10">
        <f>C7/$C$11</f>
        <v>-1.7139742136162664E-2</v>
      </c>
      <c r="G7" s="11">
        <v>-2.4048426302460517E-4</v>
      </c>
      <c r="J7" s="2"/>
    </row>
    <row r="8" spans="1:10">
      <c r="A8" s="1" t="s">
        <v>220</v>
      </c>
      <c r="C8" s="5">
        <f>'سرمایه‌گذاری در اوراق بهادار'!I49</f>
        <v>81224471598</v>
      </c>
      <c r="E8" s="10">
        <f t="shared" ref="E8:E10" si="0">C8/$C$11</f>
        <v>1.0146511479454516</v>
      </c>
      <c r="G8" s="11">
        <v>1.4236365495015627E-2</v>
      </c>
      <c r="J8" s="2"/>
    </row>
    <row r="9" spans="1:10">
      <c r="A9" s="1" t="s">
        <v>221</v>
      </c>
      <c r="C9" s="5">
        <f>'درآمد سپرده بانکی'!E10</f>
        <v>14090751</v>
      </c>
      <c r="E9" s="10">
        <f t="shared" si="0"/>
        <v>1.7602080255226383E-4</v>
      </c>
      <c r="G9" s="11">
        <v>2.4697123587098394E-6</v>
      </c>
      <c r="J9" s="2"/>
    </row>
    <row r="10" spans="1:10">
      <c r="A10" s="1" t="s">
        <v>217</v>
      </c>
      <c r="C10" s="5">
        <f>'سایر درآمدها'!C10</f>
        <v>185125254</v>
      </c>
      <c r="E10" s="10">
        <f t="shared" si="0"/>
        <v>2.3125733881587782E-3</v>
      </c>
      <c r="G10" s="11">
        <v>3.2447250520082153E-5</v>
      </c>
      <c r="J10" s="2"/>
    </row>
    <row r="11" spans="1:10" ht="24.75" thickBot="1">
      <c r="C11" s="7">
        <f>SUM(C7:C10)</f>
        <v>80051623420</v>
      </c>
      <c r="E11" s="12">
        <f>SUM(E7:E10)</f>
        <v>1</v>
      </c>
      <c r="G11" s="12">
        <f>SUM(G7:G10)</f>
        <v>1.4030798194869814E-2</v>
      </c>
      <c r="J11" s="2"/>
    </row>
    <row r="12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31"/>
  <sheetViews>
    <sheetView rightToLeft="1" topLeftCell="A10" workbookViewId="0">
      <selection activeCell="I17" sqref="I17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1" t="s">
        <v>154</v>
      </c>
      <c r="B6" s="21" t="s">
        <v>154</v>
      </c>
      <c r="C6" s="21" t="s">
        <v>154</v>
      </c>
      <c r="D6" s="21" t="s">
        <v>154</v>
      </c>
      <c r="E6" s="21" t="s">
        <v>154</v>
      </c>
      <c r="F6" s="21" t="s">
        <v>154</v>
      </c>
      <c r="G6" s="21" t="s">
        <v>154</v>
      </c>
      <c r="I6" s="21" t="s">
        <v>155</v>
      </c>
      <c r="J6" s="21" t="s">
        <v>155</v>
      </c>
      <c r="K6" s="21" t="s">
        <v>155</v>
      </c>
      <c r="L6" s="21" t="s">
        <v>155</v>
      </c>
      <c r="M6" s="21" t="s">
        <v>155</v>
      </c>
      <c r="O6" s="21" t="s">
        <v>156</v>
      </c>
      <c r="P6" s="21" t="s">
        <v>156</v>
      </c>
      <c r="Q6" s="21" t="s">
        <v>156</v>
      </c>
      <c r="R6" s="21" t="s">
        <v>156</v>
      </c>
      <c r="S6" s="21" t="s">
        <v>156</v>
      </c>
    </row>
    <row r="7" spans="1:19" ht="24.75">
      <c r="A7" s="21" t="s">
        <v>157</v>
      </c>
      <c r="C7" s="21" t="s">
        <v>158</v>
      </c>
      <c r="E7" s="21" t="s">
        <v>42</v>
      </c>
      <c r="G7" s="21" t="s">
        <v>43</v>
      </c>
      <c r="I7" s="21" t="s">
        <v>159</v>
      </c>
      <c r="K7" s="21" t="s">
        <v>160</v>
      </c>
      <c r="M7" s="21" t="s">
        <v>161</v>
      </c>
      <c r="O7" s="21" t="s">
        <v>159</v>
      </c>
      <c r="Q7" s="21" t="s">
        <v>160</v>
      </c>
      <c r="S7" s="21" t="s">
        <v>161</v>
      </c>
    </row>
    <row r="8" spans="1:19">
      <c r="A8" s="1" t="s">
        <v>119</v>
      </c>
      <c r="C8" s="4" t="s">
        <v>222</v>
      </c>
      <c r="E8" s="4" t="s">
        <v>121</v>
      </c>
      <c r="F8" s="4"/>
      <c r="G8" s="3">
        <v>18</v>
      </c>
      <c r="H8" s="4"/>
      <c r="I8" s="3">
        <v>758199862</v>
      </c>
      <c r="J8" s="4"/>
      <c r="K8" s="4">
        <v>0</v>
      </c>
      <c r="L8" s="4"/>
      <c r="M8" s="3">
        <v>758199862</v>
      </c>
      <c r="N8" s="4"/>
      <c r="O8" s="3">
        <v>64633652164</v>
      </c>
      <c r="P8" s="4"/>
      <c r="Q8" s="4">
        <v>0</v>
      </c>
      <c r="R8" s="4"/>
      <c r="S8" s="3">
        <v>64633652164</v>
      </c>
    </row>
    <row r="9" spans="1:19">
      <c r="A9" s="1" t="s">
        <v>122</v>
      </c>
      <c r="C9" s="4" t="s">
        <v>222</v>
      </c>
      <c r="E9" s="4" t="s">
        <v>121</v>
      </c>
      <c r="F9" s="4"/>
      <c r="G9" s="3">
        <v>18</v>
      </c>
      <c r="H9" s="4"/>
      <c r="I9" s="3">
        <v>1723181507</v>
      </c>
      <c r="J9" s="4"/>
      <c r="K9" s="4">
        <v>0</v>
      </c>
      <c r="L9" s="4"/>
      <c r="M9" s="3">
        <v>1723181507</v>
      </c>
      <c r="N9" s="4"/>
      <c r="O9" s="3">
        <v>3576643614</v>
      </c>
      <c r="P9" s="4"/>
      <c r="Q9" s="4">
        <v>0</v>
      </c>
      <c r="R9" s="4"/>
      <c r="S9" s="3">
        <v>3576643614</v>
      </c>
    </row>
    <row r="10" spans="1:19">
      <c r="A10" s="1" t="s">
        <v>126</v>
      </c>
      <c r="C10" s="4" t="s">
        <v>222</v>
      </c>
      <c r="E10" s="4" t="s">
        <v>128</v>
      </c>
      <c r="F10" s="4"/>
      <c r="G10" s="3">
        <v>19</v>
      </c>
      <c r="H10" s="4"/>
      <c r="I10" s="3">
        <v>3160584246</v>
      </c>
      <c r="J10" s="4"/>
      <c r="K10" s="4">
        <v>0</v>
      </c>
      <c r="L10" s="4"/>
      <c r="M10" s="3">
        <v>3160584246</v>
      </c>
      <c r="N10" s="4"/>
      <c r="O10" s="3">
        <v>3160584246</v>
      </c>
      <c r="P10" s="4"/>
      <c r="Q10" s="4">
        <v>0</v>
      </c>
      <c r="R10" s="4"/>
      <c r="S10" s="3">
        <v>3160584246</v>
      </c>
    </row>
    <row r="11" spans="1:19">
      <c r="A11" s="1" t="s">
        <v>90</v>
      </c>
      <c r="C11" s="4" t="s">
        <v>222</v>
      </c>
      <c r="E11" s="4" t="s">
        <v>92</v>
      </c>
      <c r="F11" s="4"/>
      <c r="G11" s="3">
        <v>16</v>
      </c>
      <c r="H11" s="4"/>
      <c r="I11" s="3">
        <v>1866058178</v>
      </c>
      <c r="J11" s="4"/>
      <c r="K11" s="4">
        <v>0</v>
      </c>
      <c r="L11" s="4"/>
      <c r="M11" s="3">
        <v>1866058178</v>
      </c>
      <c r="N11" s="4"/>
      <c r="O11" s="3">
        <v>13160321841</v>
      </c>
      <c r="P11" s="4"/>
      <c r="Q11" s="4">
        <v>0</v>
      </c>
      <c r="R11" s="4"/>
      <c r="S11" s="3">
        <v>13160321841</v>
      </c>
    </row>
    <row r="12" spans="1:19">
      <c r="A12" s="1" t="s">
        <v>110</v>
      </c>
      <c r="C12" s="4" t="s">
        <v>222</v>
      </c>
      <c r="E12" s="4" t="s">
        <v>112</v>
      </c>
      <c r="F12" s="4"/>
      <c r="G12" s="3">
        <v>16</v>
      </c>
      <c r="H12" s="4"/>
      <c r="I12" s="3">
        <v>625175738</v>
      </c>
      <c r="J12" s="4"/>
      <c r="K12" s="4">
        <v>0</v>
      </c>
      <c r="L12" s="4"/>
      <c r="M12" s="3">
        <v>625175738</v>
      </c>
      <c r="N12" s="4"/>
      <c r="O12" s="3">
        <v>3105696735</v>
      </c>
      <c r="P12" s="4"/>
      <c r="Q12" s="4">
        <v>0</v>
      </c>
      <c r="R12" s="4"/>
      <c r="S12" s="3">
        <v>3105696735</v>
      </c>
    </row>
    <row r="13" spans="1:19">
      <c r="A13" s="1" t="s">
        <v>107</v>
      </c>
      <c r="C13" s="4" t="s">
        <v>222</v>
      </c>
      <c r="E13" s="4" t="s">
        <v>109</v>
      </c>
      <c r="F13" s="4"/>
      <c r="G13" s="3">
        <v>16</v>
      </c>
      <c r="H13" s="4"/>
      <c r="I13" s="3">
        <v>1356688707</v>
      </c>
      <c r="J13" s="4"/>
      <c r="K13" s="4">
        <v>0</v>
      </c>
      <c r="L13" s="4"/>
      <c r="M13" s="3">
        <v>1356688707</v>
      </c>
      <c r="N13" s="4"/>
      <c r="O13" s="3">
        <v>13344216452</v>
      </c>
      <c r="P13" s="4"/>
      <c r="Q13" s="4">
        <v>0</v>
      </c>
      <c r="R13" s="4"/>
      <c r="S13" s="3">
        <v>13344216452</v>
      </c>
    </row>
    <row r="14" spans="1:19">
      <c r="A14" s="1" t="s">
        <v>113</v>
      </c>
      <c r="C14" s="4" t="s">
        <v>222</v>
      </c>
      <c r="E14" s="4" t="s">
        <v>115</v>
      </c>
      <c r="F14" s="4"/>
      <c r="G14" s="3">
        <v>16</v>
      </c>
      <c r="H14" s="4"/>
      <c r="I14" s="3">
        <v>1389299225</v>
      </c>
      <c r="J14" s="4"/>
      <c r="K14" s="4">
        <v>0</v>
      </c>
      <c r="L14" s="4"/>
      <c r="M14" s="3">
        <v>1389299225</v>
      </c>
      <c r="N14" s="4"/>
      <c r="O14" s="3">
        <v>13476317780</v>
      </c>
      <c r="P14" s="4"/>
      <c r="Q14" s="4">
        <v>0</v>
      </c>
      <c r="R14" s="4"/>
      <c r="S14" s="3">
        <v>13476317780</v>
      </c>
    </row>
    <row r="15" spans="1:19">
      <c r="A15" s="1" t="s">
        <v>116</v>
      </c>
      <c r="C15" s="4" t="s">
        <v>222</v>
      </c>
      <c r="E15" s="4" t="s">
        <v>118</v>
      </c>
      <c r="F15" s="4"/>
      <c r="G15" s="3">
        <v>17</v>
      </c>
      <c r="H15" s="4"/>
      <c r="I15" s="3">
        <v>2920963783</v>
      </c>
      <c r="J15" s="4"/>
      <c r="K15" s="4">
        <v>0</v>
      </c>
      <c r="L15" s="4"/>
      <c r="M15" s="3">
        <v>2920963783</v>
      </c>
      <c r="N15" s="4"/>
      <c r="O15" s="3">
        <v>28720562992</v>
      </c>
      <c r="P15" s="4"/>
      <c r="Q15" s="4">
        <v>0</v>
      </c>
      <c r="R15" s="4"/>
      <c r="S15" s="3">
        <v>28720562992</v>
      </c>
    </row>
    <row r="16" spans="1:19">
      <c r="A16" s="1" t="s">
        <v>104</v>
      </c>
      <c r="C16" s="4" t="s">
        <v>222</v>
      </c>
      <c r="E16" s="4" t="s">
        <v>106</v>
      </c>
      <c r="F16" s="4"/>
      <c r="G16" s="3">
        <v>17</v>
      </c>
      <c r="H16" s="4"/>
      <c r="I16" s="3">
        <v>2603431545</v>
      </c>
      <c r="J16" s="4"/>
      <c r="K16" s="4">
        <v>0</v>
      </c>
      <c r="L16" s="4"/>
      <c r="M16" s="3">
        <v>2603431545</v>
      </c>
      <c r="N16" s="4"/>
      <c r="O16" s="3">
        <v>28579064057</v>
      </c>
      <c r="P16" s="4"/>
      <c r="Q16" s="4">
        <v>0</v>
      </c>
      <c r="R16" s="4"/>
      <c r="S16" s="3">
        <v>28579064057</v>
      </c>
    </row>
    <row r="17" spans="1:20">
      <c r="A17" s="1" t="s">
        <v>102</v>
      </c>
      <c r="C17" s="4" t="s">
        <v>222</v>
      </c>
      <c r="E17" s="4" t="s">
        <v>103</v>
      </c>
      <c r="F17" s="4"/>
      <c r="G17" s="3">
        <v>17</v>
      </c>
      <c r="H17" s="4"/>
      <c r="I17" s="3">
        <v>2803757991</v>
      </c>
      <c r="J17" s="4"/>
      <c r="K17" s="4">
        <v>0</v>
      </c>
      <c r="L17" s="4"/>
      <c r="M17" s="3">
        <v>2803757991</v>
      </c>
      <c r="N17" s="4"/>
      <c r="O17" s="3">
        <v>16276402267</v>
      </c>
      <c r="P17" s="4"/>
      <c r="Q17" s="4">
        <v>0</v>
      </c>
      <c r="R17" s="4"/>
      <c r="S17" s="3">
        <v>16276402267</v>
      </c>
    </row>
    <row r="18" spans="1:20">
      <c r="A18" s="1" t="s">
        <v>96</v>
      </c>
      <c r="C18" s="4" t="s">
        <v>222</v>
      </c>
      <c r="E18" s="4" t="s">
        <v>98</v>
      </c>
      <c r="F18" s="4"/>
      <c r="G18" s="3">
        <v>15</v>
      </c>
      <c r="H18" s="4"/>
      <c r="I18" s="3">
        <v>744861574</v>
      </c>
      <c r="J18" s="4"/>
      <c r="K18" s="4">
        <v>0</v>
      </c>
      <c r="L18" s="4"/>
      <c r="M18" s="3">
        <v>744861574</v>
      </c>
      <c r="N18" s="4"/>
      <c r="O18" s="3">
        <v>20451096986</v>
      </c>
      <c r="P18" s="4"/>
      <c r="Q18" s="4">
        <v>0</v>
      </c>
      <c r="R18" s="4"/>
      <c r="S18" s="3">
        <v>20451096986</v>
      </c>
    </row>
    <row r="19" spans="1:20">
      <c r="A19" s="1" t="s">
        <v>162</v>
      </c>
      <c r="C19" s="4" t="s">
        <v>222</v>
      </c>
      <c r="E19" s="4" t="s">
        <v>163</v>
      </c>
      <c r="F19" s="4"/>
      <c r="G19" s="3">
        <v>15</v>
      </c>
      <c r="H19" s="4"/>
      <c r="I19" s="3">
        <v>0</v>
      </c>
      <c r="J19" s="4"/>
      <c r="K19" s="4">
        <v>0</v>
      </c>
      <c r="L19" s="4"/>
      <c r="M19" s="3">
        <v>0</v>
      </c>
      <c r="N19" s="4"/>
      <c r="O19" s="3">
        <v>17963471962</v>
      </c>
      <c r="P19" s="4"/>
      <c r="Q19" s="4">
        <v>0</v>
      </c>
      <c r="R19" s="4"/>
      <c r="S19" s="3">
        <v>17963471962</v>
      </c>
    </row>
    <row r="20" spans="1:20">
      <c r="A20" s="1" t="s">
        <v>99</v>
      </c>
      <c r="C20" s="4" t="s">
        <v>222</v>
      </c>
      <c r="E20" s="4" t="s">
        <v>101</v>
      </c>
      <c r="F20" s="4"/>
      <c r="G20" s="3">
        <v>16</v>
      </c>
      <c r="H20" s="4"/>
      <c r="I20" s="3">
        <v>5376523121</v>
      </c>
      <c r="J20" s="4"/>
      <c r="K20" s="4">
        <v>0</v>
      </c>
      <c r="L20" s="4"/>
      <c r="M20" s="3">
        <v>5376523121</v>
      </c>
      <c r="N20" s="4"/>
      <c r="O20" s="3">
        <v>19955924313</v>
      </c>
      <c r="P20" s="4"/>
      <c r="Q20" s="4">
        <v>0</v>
      </c>
      <c r="R20" s="4"/>
      <c r="S20" s="3">
        <v>19955924313</v>
      </c>
    </row>
    <row r="21" spans="1:20">
      <c r="A21" s="1" t="s">
        <v>164</v>
      </c>
      <c r="C21" s="4" t="s">
        <v>222</v>
      </c>
      <c r="E21" s="4" t="s">
        <v>165</v>
      </c>
      <c r="F21" s="4"/>
      <c r="G21" s="3">
        <v>15</v>
      </c>
      <c r="H21" s="4"/>
      <c r="I21" s="3">
        <v>0</v>
      </c>
      <c r="J21" s="4"/>
      <c r="K21" s="4">
        <v>0</v>
      </c>
      <c r="L21" s="4"/>
      <c r="M21" s="3">
        <v>0</v>
      </c>
      <c r="N21" s="4"/>
      <c r="O21" s="3">
        <v>1232050184</v>
      </c>
      <c r="P21" s="4"/>
      <c r="Q21" s="4">
        <v>0</v>
      </c>
      <c r="R21" s="4"/>
      <c r="S21" s="3">
        <v>1232050184</v>
      </c>
    </row>
    <row r="22" spans="1:20">
      <c r="A22" s="1" t="s">
        <v>93</v>
      </c>
      <c r="C22" s="4" t="s">
        <v>222</v>
      </c>
      <c r="E22" s="4" t="s">
        <v>95</v>
      </c>
      <c r="F22" s="4"/>
      <c r="G22" s="3">
        <v>15</v>
      </c>
      <c r="H22" s="4"/>
      <c r="I22" s="3">
        <v>4968730244</v>
      </c>
      <c r="J22" s="4"/>
      <c r="K22" s="4">
        <v>0</v>
      </c>
      <c r="L22" s="4"/>
      <c r="M22" s="3">
        <v>4968730244</v>
      </c>
      <c r="N22" s="4"/>
      <c r="O22" s="3">
        <v>10967560590</v>
      </c>
      <c r="P22" s="4"/>
      <c r="Q22" s="4">
        <v>0</v>
      </c>
      <c r="R22" s="4"/>
      <c r="S22" s="3">
        <v>10967560590</v>
      </c>
    </row>
    <row r="23" spans="1:20">
      <c r="A23" s="1" t="s">
        <v>143</v>
      </c>
      <c r="C23" s="3">
        <v>1</v>
      </c>
      <c r="E23" s="4" t="s">
        <v>222</v>
      </c>
      <c r="F23" s="4"/>
      <c r="G23" s="3">
        <v>8</v>
      </c>
      <c r="H23" s="4"/>
      <c r="I23" s="3">
        <v>4652416</v>
      </c>
      <c r="J23" s="4"/>
      <c r="K23" s="3">
        <v>0</v>
      </c>
      <c r="L23" s="4"/>
      <c r="M23" s="3">
        <v>4652416</v>
      </c>
      <c r="N23" s="4"/>
      <c r="O23" s="3">
        <v>155547079</v>
      </c>
      <c r="P23" s="4"/>
      <c r="Q23" s="3">
        <v>0</v>
      </c>
      <c r="R23" s="4"/>
      <c r="S23" s="3">
        <v>155547079</v>
      </c>
    </row>
    <row r="24" spans="1:20">
      <c r="A24" s="1" t="s">
        <v>150</v>
      </c>
      <c r="C24" s="3">
        <v>17</v>
      </c>
      <c r="E24" s="4" t="s">
        <v>222</v>
      </c>
      <c r="F24" s="4"/>
      <c r="G24" s="3">
        <v>10</v>
      </c>
      <c r="H24" s="4"/>
      <c r="I24" s="3">
        <v>9438335</v>
      </c>
      <c r="J24" s="4"/>
      <c r="K24" s="3">
        <v>0</v>
      </c>
      <c r="L24" s="4"/>
      <c r="M24" s="3">
        <v>9438335</v>
      </c>
      <c r="N24" s="4"/>
      <c r="O24" s="3">
        <v>203567796</v>
      </c>
      <c r="P24" s="4"/>
      <c r="Q24" s="3">
        <v>0</v>
      </c>
      <c r="R24" s="4"/>
      <c r="S24" s="3">
        <v>203567796</v>
      </c>
    </row>
    <row r="25" spans="1:20" ht="24.75" thickBot="1">
      <c r="C25" s="4"/>
      <c r="E25" s="4"/>
      <c r="F25" s="4"/>
      <c r="G25" s="4"/>
      <c r="H25" s="4"/>
      <c r="I25" s="14">
        <f>SUM(I8:I24)</f>
        <v>30311546472</v>
      </c>
      <c r="J25" s="4"/>
      <c r="K25" s="13">
        <f>SUM(K8:K24)</f>
        <v>0</v>
      </c>
      <c r="L25" s="4"/>
      <c r="M25" s="14">
        <f>SUM(M8:M24)</f>
        <v>30311546472</v>
      </c>
      <c r="N25" s="4"/>
      <c r="O25" s="14">
        <f>SUM(O8:O24)</f>
        <v>258962681058</v>
      </c>
      <c r="P25" s="4"/>
      <c r="Q25" s="13">
        <f>SUM(Q8:Q24)</f>
        <v>0</v>
      </c>
      <c r="R25" s="4"/>
      <c r="S25" s="14">
        <f>SUM(S8:S24)</f>
        <v>258962681058</v>
      </c>
    </row>
    <row r="26" spans="1:20" ht="24.75" thickTop="1">
      <c r="M26" s="2"/>
      <c r="N26" s="2"/>
      <c r="O26" s="2"/>
      <c r="P26" s="2"/>
      <c r="Q26" s="2"/>
      <c r="R26" s="2"/>
      <c r="S26" s="2"/>
    </row>
    <row r="27" spans="1:20">
      <c r="M27" s="2"/>
      <c r="S27" s="2"/>
    </row>
    <row r="28" spans="1:20">
      <c r="M28" s="2"/>
      <c r="N28" s="2"/>
      <c r="O28" s="2"/>
      <c r="P28" s="2"/>
      <c r="Q28" s="2"/>
      <c r="R28" s="2"/>
      <c r="S28" s="2"/>
    </row>
    <row r="30" spans="1:20">
      <c r="M30" s="2"/>
      <c r="N30" s="2"/>
      <c r="O30" s="2"/>
      <c r="P30" s="2"/>
      <c r="Q30" s="2"/>
      <c r="R30" s="2"/>
      <c r="S30" s="2"/>
      <c r="T30" s="2">
        <f t="shared" ref="T30" si="0">SUM(T23:T24)</f>
        <v>0</v>
      </c>
    </row>
    <row r="31" spans="1:20">
      <c r="M31" s="2"/>
      <c r="S31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0"/>
  <sheetViews>
    <sheetView rightToLeft="1" workbookViewId="0">
      <selection activeCell="G21" sqref="G21"/>
    </sheetView>
  </sheetViews>
  <sheetFormatPr defaultRowHeight="24"/>
  <cols>
    <col min="1" max="1" width="36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153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20" t="s">
        <v>3</v>
      </c>
      <c r="C6" s="21" t="s">
        <v>166</v>
      </c>
      <c r="D6" s="21" t="s">
        <v>166</v>
      </c>
      <c r="E6" s="21" t="s">
        <v>166</v>
      </c>
      <c r="F6" s="21" t="s">
        <v>166</v>
      </c>
      <c r="G6" s="21" t="s">
        <v>166</v>
      </c>
      <c r="I6" s="21" t="s">
        <v>155</v>
      </c>
      <c r="J6" s="21" t="s">
        <v>155</v>
      </c>
      <c r="K6" s="21" t="s">
        <v>155</v>
      </c>
      <c r="L6" s="21" t="s">
        <v>155</v>
      </c>
      <c r="M6" s="21" t="s">
        <v>155</v>
      </c>
      <c r="O6" s="21" t="s">
        <v>156</v>
      </c>
      <c r="P6" s="21" t="s">
        <v>156</v>
      </c>
      <c r="Q6" s="21" t="s">
        <v>156</v>
      </c>
      <c r="R6" s="21" t="s">
        <v>156</v>
      </c>
      <c r="S6" s="21" t="s">
        <v>156</v>
      </c>
    </row>
    <row r="7" spans="1:19" ht="24.75">
      <c r="A7" s="21" t="s">
        <v>3</v>
      </c>
      <c r="C7" s="21" t="s">
        <v>167</v>
      </c>
      <c r="E7" s="21" t="s">
        <v>168</v>
      </c>
      <c r="G7" s="21" t="s">
        <v>169</v>
      </c>
      <c r="I7" s="21" t="s">
        <v>170</v>
      </c>
      <c r="K7" s="21" t="s">
        <v>160</v>
      </c>
      <c r="M7" s="21" t="s">
        <v>171</v>
      </c>
      <c r="O7" s="21" t="s">
        <v>170</v>
      </c>
      <c r="Q7" s="21" t="s">
        <v>160</v>
      </c>
      <c r="S7" s="21" t="s">
        <v>171</v>
      </c>
    </row>
    <row r="8" spans="1:19">
      <c r="A8" s="1" t="s">
        <v>21</v>
      </c>
      <c r="C8" s="4" t="s">
        <v>172</v>
      </c>
      <c r="D8" s="4"/>
      <c r="E8" s="3">
        <v>2000000</v>
      </c>
      <c r="F8" s="4"/>
      <c r="G8" s="3">
        <v>800</v>
      </c>
      <c r="H8" s="4"/>
      <c r="I8" s="3">
        <v>0</v>
      </c>
      <c r="J8" s="4"/>
      <c r="K8" s="3">
        <v>0</v>
      </c>
      <c r="L8" s="4"/>
      <c r="M8" s="3">
        <v>0</v>
      </c>
      <c r="N8" s="4"/>
      <c r="O8" s="3">
        <v>1600000000</v>
      </c>
      <c r="P8" s="4"/>
      <c r="Q8" s="3">
        <v>0</v>
      </c>
      <c r="R8" s="4"/>
      <c r="S8" s="3">
        <v>1600000000</v>
      </c>
    </row>
    <row r="9" spans="1:19">
      <c r="A9" s="1" t="s">
        <v>24</v>
      </c>
      <c r="C9" s="4" t="s">
        <v>173</v>
      </c>
      <c r="D9" s="4"/>
      <c r="E9" s="3">
        <v>5023444</v>
      </c>
      <c r="F9" s="4"/>
      <c r="G9" s="3">
        <v>400</v>
      </c>
      <c r="H9" s="4"/>
      <c r="I9" s="3">
        <v>0</v>
      </c>
      <c r="J9" s="4"/>
      <c r="K9" s="3">
        <v>0</v>
      </c>
      <c r="L9" s="4"/>
      <c r="M9" s="3">
        <v>0</v>
      </c>
      <c r="N9" s="4"/>
      <c r="O9" s="3">
        <v>2009377600</v>
      </c>
      <c r="P9" s="4"/>
      <c r="Q9" s="3">
        <v>115451650</v>
      </c>
      <c r="R9" s="4"/>
      <c r="S9" s="3">
        <v>1893925950</v>
      </c>
    </row>
    <row r="10" spans="1:19">
      <c r="A10" s="1" t="s">
        <v>23</v>
      </c>
      <c r="C10" s="4" t="s">
        <v>174</v>
      </c>
      <c r="D10" s="4"/>
      <c r="E10" s="3">
        <v>2300000</v>
      </c>
      <c r="F10" s="4"/>
      <c r="G10" s="3">
        <v>800</v>
      </c>
      <c r="H10" s="4"/>
      <c r="I10" s="3">
        <v>0</v>
      </c>
      <c r="J10" s="4"/>
      <c r="K10" s="3">
        <v>0</v>
      </c>
      <c r="L10" s="4"/>
      <c r="M10" s="3">
        <v>0</v>
      </c>
      <c r="N10" s="4"/>
      <c r="O10" s="3">
        <v>1840000000</v>
      </c>
      <c r="P10" s="4"/>
      <c r="Q10" s="3">
        <v>0</v>
      </c>
      <c r="R10" s="4"/>
      <c r="S10" s="3">
        <v>1840000000</v>
      </c>
    </row>
    <row r="11" spans="1:19">
      <c r="A11" s="1" t="s">
        <v>17</v>
      </c>
      <c r="C11" s="4" t="s">
        <v>175</v>
      </c>
      <c r="D11" s="4"/>
      <c r="E11" s="3">
        <v>1500000</v>
      </c>
      <c r="F11" s="4"/>
      <c r="G11" s="3">
        <v>6500</v>
      </c>
      <c r="H11" s="4"/>
      <c r="I11" s="3">
        <v>0</v>
      </c>
      <c r="J11" s="4"/>
      <c r="K11" s="3">
        <v>0</v>
      </c>
      <c r="L11" s="4"/>
      <c r="M11" s="3">
        <v>0</v>
      </c>
      <c r="N11" s="4"/>
      <c r="O11" s="3">
        <v>9750000000</v>
      </c>
      <c r="P11" s="4"/>
      <c r="Q11" s="3">
        <v>0</v>
      </c>
      <c r="R11" s="4"/>
      <c r="S11" s="3">
        <v>9750000000</v>
      </c>
    </row>
    <row r="12" spans="1:19">
      <c r="A12" s="1" t="s">
        <v>18</v>
      </c>
      <c r="C12" s="4" t="s">
        <v>176</v>
      </c>
      <c r="D12" s="4"/>
      <c r="E12" s="3">
        <v>300000</v>
      </c>
      <c r="F12" s="4"/>
      <c r="G12" s="3">
        <v>11500</v>
      </c>
      <c r="H12" s="4"/>
      <c r="I12" s="3">
        <v>0</v>
      </c>
      <c r="J12" s="4"/>
      <c r="K12" s="3">
        <v>0</v>
      </c>
      <c r="L12" s="4"/>
      <c r="M12" s="3">
        <v>0</v>
      </c>
      <c r="N12" s="4"/>
      <c r="O12" s="3">
        <v>3450000000</v>
      </c>
      <c r="P12" s="4"/>
      <c r="Q12" s="3">
        <v>0</v>
      </c>
      <c r="R12" s="4"/>
      <c r="S12" s="3">
        <v>3450000000</v>
      </c>
    </row>
    <row r="13" spans="1:19">
      <c r="A13" s="1" t="s">
        <v>177</v>
      </c>
      <c r="C13" s="4" t="s">
        <v>178</v>
      </c>
      <c r="D13" s="4"/>
      <c r="E13" s="3">
        <v>36507</v>
      </c>
      <c r="F13" s="4"/>
      <c r="G13" s="3">
        <v>3300</v>
      </c>
      <c r="H13" s="4"/>
      <c r="I13" s="3">
        <v>0</v>
      </c>
      <c r="J13" s="4"/>
      <c r="K13" s="3">
        <v>0</v>
      </c>
      <c r="L13" s="4"/>
      <c r="M13" s="3">
        <v>0</v>
      </c>
      <c r="N13" s="4"/>
      <c r="O13" s="3">
        <v>120473100</v>
      </c>
      <c r="P13" s="4"/>
      <c r="Q13" s="3">
        <v>0</v>
      </c>
      <c r="R13" s="4"/>
      <c r="S13" s="3">
        <v>120473100</v>
      </c>
    </row>
    <row r="14" spans="1:19">
      <c r="A14" s="1" t="s">
        <v>179</v>
      </c>
      <c r="C14" s="4" t="s">
        <v>180</v>
      </c>
      <c r="D14" s="4"/>
      <c r="E14" s="3">
        <v>23043</v>
      </c>
      <c r="F14" s="4"/>
      <c r="G14" s="3">
        <v>3000</v>
      </c>
      <c r="H14" s="4"/>
      <c r="I14" s="3">
        <v>0</v>
      </c>
      <c r="J14" s="4"/>
      <c r="K14" s="3">
        <v>0</v>
      </c>
      <c r="L14" s="4"/>
      <c r="M14" s="3">
        <v>0</v>
      </c>
      <c r="N14" s="4"/>
      <c r="O14" s="3">
        <v>69129000</v>
      </c>
      <c r="P14" s="4"/>
      <c r="Q14" s="3">
        <v>0</v>
      </c>
      <c r="R14" s="4"/>
      <c r="S14" s="3">
        <v>69129000</v>
      </c>
    </row>
    <row r="15" spans="1:19">
      <c r="A15" s="1" t="s">
        <v>181</v>
      </c>
      <c r="C15" s="4" t="s">
        <v>182</v>
      </c>
      <c r="D15" s="4"/>
      <c r="E15" s="3">
        <v>6676</v>
      </c>
      <c r="F15" s="4"/>
      <c r="G15" s="3">
        <v>110</v>
      </c>
      <c r="H15" s="4"/>
      <c r="I15" s="3">
        <v>0</v>
      </c>
      <c r="J15" s="4"/>
      <c r="K15" s="3">
        <v>0</v>
      </c>
      <c r="L15" s="4"/>
      <c r="M15" s="3">
        <v>0</v>
      </c>
      <c r="N15" s="4"/>
      <c r="O15" s="3">
        <v>734360</v>
      </c>
      <c r="P15" s="4"/>
      <c r="Q15" s="3">
        <v>0</v>
      </c>
      <c r="R15" s="4"/>
      <c r="S15" s="3">
        <v>734360</v>
      </c>
    </row>
    <row r="16" spans="1:19">
      <c r="A16" s="1" t="s">
        <v>183</v>
      </c>
      <c r="C16" s="4" t="s">
        <v>182</v>
      </c>
      <c r="D16" s="4"/>
      <c r="E16" s="3">
        <v>6710</v>
      </c>
      <c r="F16" s="4"/>
      <c r="G16" s="3">
        <v>850</v>
      </c>
      <c r="H16" s="4"/>
      <c r="I16" s="3">
        <v>0</v>
      </c>
      <c r="J16" s="4"/>
      <c r="K16" s="3">
        <v>0</v>
      </c>
      <c r="L16" s="4"/>
      <c r="M16" s="3">
        <v>0</v>
      </c>
      <c r="N16" s="4"/>
      <c r="O16" s="3">
        <v>5703500</v>
      </c>
      <c r="P16" s="4"/>
      <c r="Q16" s="3">
        <v>0</v>
      </c>
      <c r="R16" s="4"/>
      <c r="S16" s="3">
        <v>5703500</v>
      </c>
    </row>
    <row r="17" spans="1:19">
      <c r="A17" s="1" t="s">
        <v>184</v>
      </c>
      <c r="C17" s="4" t="s">
        <v>185</v>
      </c>
      <c r="D17" s="4"/>
      <c r="E17" s="3">
        <v>38028</v>
      </c>
      <c r="F17" s="4"/>
      <c r="G17" s="3">
        <v>165</v>
      </c>
      <c r="H17" s="4"/>
      <c r="I17" s="3">
        <v>0</v>
      </c>
      <c r="J17" s="4"/>
      <c r="K17" s="3">
        <v>0</v>
      </c>
      <c r="L17" s="4"/>
      <c r="M17" s="3">
        <v>0</v>
      </c>
      <c r="N17" s="4"/>
      <c r="O17" s="3">
        <v>6274620</v>
      </c>
      <c r="P17" s="4"/>
      <c r="Q17" s="3">
        <v>0</v>
      </c>
      <c r="R17" s="4"/>
      <c r="S17" s="3">
        <v>6274620</v>
      </c>
    </row>
    <row r="18" spans="1:19" ht="24.75" thickBot="1">
      <c r="I18" s="14">
        <f>SUM(I8:I17)</f>
        <v>0</v>
      </c>
      <c r="K18" s="14">
        <f>SUM(K8:K17)</f>
        <v>0</v>
      </c>
      <c r="M18" s="14">
        <f>SUM(M8:M17)</f>
        <v>0</v>
      </c>
      <c r="O18" s="14">
        <f>SUM(O8:O17)</f>
        <v>18851692180</v>
      </c>
      <c r="Q18" s="14">
        <f>SUM(Q8:Q17)</f>
        <v>115451650</v>
      </c>
      <c r="S18" s="14">
        <f>SUM(S8:S17)</f>
        <v>18736240530</v>
      </c>
    </row>
    <row r="19" spans="1:19" ht="24.75" thickTop="1">
      <c r="S19" s="2"/>
    </row>
    <row r="20" spans="1:19">
      <c r="S20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2021-12-28T08:08:38Z</dcterms:created>
  <dcterms:modified xsi:type="dcterms:W3CDTF">2021-12-29T13:16:03Z</dcterms:modified>
</cp:coreProperties>
</file>