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بهمن- اصلاح شده\"/>
    </mc:Choice>
  </mc:AlternateContent>
  <xr:revisionPtr revIDLastSave="0" documentId="13_ncr:1_{0CFFA2B8-844D-4807-B5FD-047CF9BB54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1" i="1" l="1"/>
  <c r="G11" i="15"/>
  <c r="E11" i="15"/>
  <c r="E8" i="15"/>
  <c r="E9" i="15"/>
  <c r="E10" i="15"/>
  <c r="E7" i="15"/>
  <c r="C11" i="15"/>
  <c r="C10" i="15"/>
  <c r="C9" i="15"/>
  <c r="C8" i="15"/>
  <c r="C7" i="15"/>
  <c r="E10" i="14"/>
  <c r="C10" i="14"/>
  <c r="K10" i="13"/>
  <c r="K9" i="13"/>
  <c r="K8" i="13"/>
  <c r="G10" i="13"/>
  <c r="G9" i="13"/>
  <c r="G8" i="13"/>
  <c r="I10" i="13"/>
  <c r="E10" i="13"/>
  <c r="C58" i="12"/>
  <c r="I8" i="12"/>
  <c r="Q8" i="12"/>
  <c r="O58" i="12"/>
  <c r="M58" i="12"/>
  <c r="K58" i="12"/>
  <c r="G58" i="12"/>
  <c r="E5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8" i="12" s="1"/>
  <c r="Q57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8" i="12" s="1"/>
  <c r="I57" i="12"/>
  <c r="I31" i="11"/>
  <c r="S31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2" i="11"/>
  <c r="S33" i="11"/>
  <c r="S8" i="11"/>
  <c r="I8" i="11"/>
  <c r="C34" i="11"/>
  <c r="E34" i="11"/>
  <c r="G34" i="11"/>
  <c r="I34" i="11"/>
  <c r="K9" i="11" s="1"/>
  <c r="M34" i="11"/>
  <c r="O34" i="11"/>
  <c r="Q34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2" i="11"/>
  <c r="I33" i="11"/>
  <c r="Q54" i="10"/>
  <c r="O54" i="10"/>
  <c r="M54" i="10"/>
  <c r="I54" i="10"/>
  <c r="G54" i="10"/>
  <c r="E54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8" i="10"/>
  <c r="Q49" i="9"/>
  <c r="P60" i="9"/>
  <c r="F56" i="9"/>
  <c r="P56" i="9"/>
  <c r="P58" i="9"/>
  <c r="P54" i="9"/>
  <c r="O53" i="9"/>
  <c r="M53" i="9"/>
  <c r="G53" i="9"/>
  <c r="E53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50" i="9"/>
  <c r="Q51" i="9"/>
  <c r="Q5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8" i="9"/>
  <c r="I18" i="8"/>
  <c r="K18" i="8"/>
  <c r="M18" i="8"/>
  <c r="O18" i="8"/>
  <c r="Q18" i="8"/>
  <c r="S18" i="8"/>
  <c r="S26" i="7"/>
  <c r="Q26" i="7"/>
  <c r="K26" i="7"/>
  <c r="I26" i="7"/>
  <c r="M26" i="7"/>
  <c r="O26" i="7"/>
  <c r="S11" i="6"/>
  <c r="K11" i="6"/>
  <c r="M11" i="6"/>
  <c r="O11" i="6"/>
  <c r="Q11" i="6"/>
  <c r="I19" i="4"/>
  <c r="I16" i="4"/>
  <c r="I15" i="4"/>
  <c r="I14" i="4"/>
  <c r="I12" i="4"/>
  <c r="I11" i="4"/>
  <c r="I9" i="4"/>
  <c r="I10" i="4"/>
  <c r="I13" i="4"/>
  <c r="I17" i="4"/>
  <c r="I18" i="4"/>
  <c r="I8" i="4"/>
  <c r="K20" i="4"/>
  <c r="AI42" i="3"/>
  <c r="AG42" i="3"/>
  <c r="AA42" i="3"/>
  <c r="W42" i="3"/>
  <c r="S42" i="3"/>
  <c r="Q42" i="3"/>
  <c r="E21" i="1"/>
  <c r="G21" i="1"/>
  <c r="K21" i="1"/>
  <c r="O21" i="1"/>
  <c r="U21" i="1"/>
  <c r="W21" i="1"/>
  <c r="AK42" i="3" l="1"/>
  <c r="S34" i="11"/>
  <c r="K32" i="11"/>
  <c r="K28" i="11"/>
  <c r="K24" i="11"/>
  <c r="K20" i="11"/>
  <c r="K16" i="11"/>
  <c r="K12" i="11"/>
  <c r="K31" i="11"/>
  <c r="K27" i="11"/>
  <c r="K23" i="11"/>
  <c r="K19" i="11"/>
  <c r="K15" i="11"/>
  <c r="K11" i="11"/>
  <c r="K8" i="11"/>
  <c r="K30" i="11"/>
  <c r="K26" i="11"/>
  <c r="K22" i="11"/>
  <c r="K18" i="11"/>
  <c r="K14" i="11"/>
  <c r="K10" i="11"/>
  <c r="K33" i="11"/>
  <c r="K29" i="11"/>
  <c r="K25" i="11"/>
  <c r="K21" i="11"/>
  <c r="K17" i="11"/>
  <c r="K13" i="11"/>
  <c r="Q53" i="9"/>
  <c r="I53" i="9"/>
  <c r="U10" i="11" l="1"/>
  <c r="U14" i="11"/>
  <c r="U18" i="11"/>
  <c r="U22" i="11"/>
  <c r="U26" i="11"/>
  <c r="U8" i="11"/>
  <c r="U11" i="11"/>
  <c r="U15" i="11"/>
  <c r="U19" i="11"/>
  <c r="U23" i="11"/>
  <c r="U27" i="11"/>
  <c r="U31" i="11"/>
  <c r="U12" i="11"/>
  <c r="U16" i="11"/>
  <c r="U20" i="11"/>
  <c r="U24" i="11"/>
  <c r="U28" i="11"/>
  <c r="U32" i="11"/>
  <c r="U9" i="11"/>
  <c r="U13" i="11"/>
  <c r="U17" i="11"/>
  <c r="U21" i="11"/>
  <c r="U25" i="11"/>
  <c r="U29" i="11"/>
  <c r="U33" i="11"/>
  <c r="U30" i="11"/>
  <c r="K34" i="11"/>
  <c r="U34" i="11" l="1"/>
</calcChain>
</file>

<file path=xl/sharedStrings.xml><?xml version="1.0" encoding="utf-8"?>
<sst xmlns="http://schemas.openxmlformats.org/spreadsheetml/2006/main" count="883" uniqueCount="245">
  <si>
    <t>صندوق سرمایه‌گذاری ثابت نامی مفید</t>
  </si>
  <si>
    <t>صورت وضعیت پورتفوی</t>
  </si>
  <si>
    <t>برای ماه منتهی به 1400/11/30</t>
  </si>
  <si>
    <t>نام شرکت</t>
  </si>
  <si>
    <t>1400/10/30</t>
  </si>
  <si>
    <t>تغییرات طی دوره</t>
  </si>
  <si>
    <t>1400/11/30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</si>
  <si>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</si>
  <si>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</si>
  <si>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</si>
  <si>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</si>
  <si>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</si>
  <si>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</si>
  <si>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</si>
  <si>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</si>
  <si>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</si>
  <si>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بندرعباس</t>
  </si>
  <si>
    <t>پتروشیمی تندگویان</t>
  </si>
  <si>
    <t>پتروشیمی جم</t>
  </si>
  <si>
    <t>پلیمر آریا ساسول</t>
  </si>
  <si>
    <t>ح . فجر انرژی خلیج فارس</t>
  </si>
  <si>
    <t>سرمایه‌گذاری‌غدیر(هلدینگ‌</t>
  </si>
  <si>
    <t>صنایع پتروشیمی خلیج فارس</t>
  </si>
  <si>
    <t>صندوق س.توسعه اندوخته آینده-س</t>
  </si>
  <si>
    <t>فولاد  خوزستان</t>
  </si>
  <si>
    <t>فولاد مبارکه اصفهان</t>
  </si>
  <si>
    <t>فجر انرژی خلیج فارس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</si>
  <si>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</si>
  <si>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</si>
  <si>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</si>
  <si>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</si>
  <si>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</si>
  <si>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>1401/06/16</t>
  </si>
  <si>
    <t>اختیارف ت فارس11832-1401/04/12</t>
  </si>
  <si>
    <t/>
  </si>
  <si>
    <t>1401/04/12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</si>
  <si>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</si>
  <si>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</si>
  <si>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</si>
  <si>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</si>
  <si>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</si>
  <si>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</si>
  <si>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</si>
  <si>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</si>
  <si>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</si>
  <si>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</si>
  <si>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</si>
  <si>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</si>
  <si>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اسنادخزانه-م11بودجه99-020906</t>
  </si>
  <si>
    <t>1400/01/11</t>
  </si>
  <si>
    <t>1402/09/06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</si>
  <si>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</si>
  <si>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</si>
  <si>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</si>
  <si>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</si>
  <si>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</si>
  <si>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</si>
  <si>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</si>
  <si>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</si>
  <si>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</si>
  <si>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اسنادخزانه-م14بودجه99-021025</t>
  </si>
  <si>
    <t>1400/01/08</t>
  </si>
  <si>
    <t>1402/10/25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</si>
  <si>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</si>
  <si>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</si>
  <si>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</si>
  <si>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</si>
  <si>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</si>
  <si>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</si>
  <si>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</si>
  <si>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</si>
  <si>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</si>
  <si>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اسنادخزانه-م17بودجه99-010226</t>
  </si>
  <si>
    <t>1400/01/14</t>
  </si>
  <si>
    <t>1401/02/26</t>
  </si>
  <si>
    <t>اسنادخزانه-م18بودجه98-010614</t>
  </si>
  <si>
    <t>1398/11/12</t>
  </si>
  <si>
    <t>1401/06/14</t>
  </si>
  <si>
    <t>اسنادخزانه-م18بودجه99-010323</t>
  </si>
  <si>
    <t>1401/03/23</t>
  </si>
  <si>
    <t>اسنادخزانه-م1بودجه99-010621</t>
  </si>
  <si>
    <t>1399/09/01</t>
  </si>
  <si>
    <t>1401/06/21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</si>
  <si>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</si>
  <si>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</si>
  <si>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</si>
  <si>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</si>
  <si>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</si>
  <si>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</si>
  <si>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1400/02/22</t>
  </si>
  <si>
    <t>1403/10/24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</si>
  <si>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</si>
  <si>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</si>
  <si>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</si>
  <si>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</si>
  <si>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</si>
  <si>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</si>
  <si>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</si>
  <si>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</si>
  <si>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</si>
  <si>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</si>
  <si>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</si>
  <si>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</si>
  <si>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اسنادخزانه-م8بودجه99-020606</t>
  </si>
  <si>
    <t>1399/09/25</t>
  </si>
  <si>
    <t>1402/06/06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</si>
  <si>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</si>
  <si>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</si>
  <si>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</si>
  <si>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</si>
  <si>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</si>
  <si>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0107</t>
  </si>
  <si>
    <t>1399/05/21</t>
  </si>
  <si>
    <t>1401/07/21</t>
  </si>
  <si>
    <t>مرابحه عام دولت4-ش.خ 0206</t>
  </si>
  <si>
    <t>1399/06/12</t>
  </si>
  <si>
    <t>1402/06/12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</si>
  <si>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</si>
  <si>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</si>
  <si>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</si>
  <si>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</si>
  <si>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</si>
  <si>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</si>
  <si>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</si>
  <si>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</si>
  <si>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</si>
  <si>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</si>
  <si>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</si>
  <si>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</si>
  <si>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مرابحه عام دولتی6-ش.خ0210</t>
  </si>
  <si>
    <t>منفعت دولت5-ش.خاص کاردان0108</t>
  </si>
  <si>
    <t>1398/08/18</t>
  </si>
  <si>
    <t>1401/08/18</t>
  </si>
  <si>
    <t>منفعت دولت5-ش.خاص کاریزما0108</t>
  </si>
  <si>
    <t>منفعت صبا اروند ملت 14001222</t>
  </si>
  <si>
    <t>1397/12/22</t>
  </si>
  <si>
    <t>1400/12/22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</si>
  <si>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</si>
  <si>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</si>
  <si>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</si>
  <si>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</si>
  <si>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</si>
  <si>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</si>
  <si>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</si>
  <si>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</si>
  <si>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</si>
  <si>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</si>
  <si>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</si>
  <si>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</si>
  <si>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</si>
  <si>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</si>
  <si>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</si>
  <si>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</si>
  <si>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</si>
  <si>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</si>
  <si>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</si>
  <si>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</si>
  <si>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</si>
  <si>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</si>
  <si>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</si>
  <si>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</si>
  <si>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</si>
  <si>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</si>
  <si>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</si>
  <si>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</si>
  <si>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</si>
  <si>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</si>
  <si>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</si>
  <si>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</si>
  <si>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</si>
  <si>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صکوک اجاره مخابرات-3 ماهه 16%</t>
  </si>
  <si>
    <t>1401/02/30</t>
  </si>
  <si>
    <t>مرابحه عام دولت4-ش.خ 0009</t>
  </si>
  <si>
    <t>1400/09/12</t>
  </si>
  <si>
    <t>مرابحه عام دولت4-ش.خ 0008</t>
  </si>
  <si>
    <t>1400/08/04</t>
  </si>
  <si>
    <t>مرابحه عام دولت4-ش.خ 0006</t>
  </si>
  <si>
    <t>1400/06/07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</si>
  <si>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</si>
  <si>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</si>
  <si>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</si>
  <si>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</si>
  <si>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</si>
  <si>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</si>
  <si>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1399/12/25</t>
  </si>
  <si>
    <t>1400/05/11</t>
  </si>
  <si>
    <t>1400/04/09</t>
  </si>
  <si>
    <t>1400/04/12</t>
  </si>
  <si>
    <t>1400/02/28</t>
  </si>
  <si>
    <t>صنعت غذایی کورش</t>
  </si>
  <si>
    <t>1400/04/13</t>
  </si>
  <si>
    <t>سپید ماکیان</t>
  </si>
  <si>
    <t>1400/04/27</t>
  </si>
  <si>
    <t>تولید و توسعه سرب روی ایرانیان</t>
  </si>
  <si>
    <t>1400/04/06</t>
  </si>
  <si>
    <t>گسترش صنایع روی ایرانیان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</si>
  <si>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</si>
  <si>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</si>
  <si>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</si>
  <si>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</si>
  <si>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</si>
  <si>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سود و زیان ناشی از فروش</t>
  </si>
  <si>
    <t>توسعه سامانه ی نرم افزاری نگین</t>
  </si>
  <si>
    <t>سپیدار سیستم آسیا</t>
  </si>
  <si>
    <t>گ.مدیریت ارزش سرمایه ص ب کشوری</t>
  </si>
  <si>
    <t>محصولات کاغذی لطیف</t>
  </si>
  <si>
    <t>سرمایه گذاری صبا تامین</t>
  </si>
  <si>
    <t>س. و خدمات مدیریت صند. ب کشوری</t>
  </si>
  <si>
    <t>فرآوری معدنی اپال کانی پارس</t>
  </si>
  <si>
    <t>ریل پرداز نو آفرین</t>
  </si>
  <si>
    <t>سرمایه گذاری هامون صبا</t>
  </si>
  <si>
    <t>اسنادخزانه-م7بودجه98-000719</t>
  </si>
  <si>
    <t>اسنادخزانه-م6بودجه98-000519</t>
  </si>
  <si>
    <t>اسنادخزانه-م18بودجه97-000525</t>
  </si>
  <si>
    <t>اسنادخزانه-م20بودجه97-000324</t>
  </si>
  <si>
    <t>اسنادخزانه-م9بودجه98-000923</t>
  </si>
  <si>
    <t>اسنادخزانه-م16بودجه97-000407</t>
  </si>
  <si>
    <t>اسنادخزانه-م11بودجه98-001013</t>
  </si>
  <si>
    <t>اسنادخزانه-م8بودجه98-000817</t>
  </si>
  <si>
    <t>اسنادخزانه-م10بودجه98-001006</t>
  </si>
  <si>
    <t>اسنادخزانه-م21بودجه97-000728</t>
  </si>
  <si>
    <t>اسنادخزانه-م5بودجه98-000422</t>
  </si>
  <si>
    <t>اسنادخزانه-م23بودجه97-000824</t>
  </si>
  <si>
    <t>اسنادخزانه-م4بودجه98-000421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</si>
  <si>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</si>
  <si>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</si>
  <si>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</si>
  <si>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</si>
  <si>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</si>
  <si>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</si>
  <si>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</si>
  <si>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</si>
  <si>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</si>
  <si>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</si>
  <si>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</si>
  <si>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</si>
  <si>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</si>
  <si>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</si>
  <si>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</si>
  <si>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</si>
  <si>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1400/11/01</t>
  </si>
  <si>
    <t>جلوگیری از نوسانات ناگهانی</t>
  </si>
  <si>
    <t>-</t>
  </si>
  <si>
    <t>از ابتدای سال مالی تا</t>
  </si>
  <si>
    <t>تاپایان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</si>
</sst>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/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0" xfId="1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5"/>
  <sheetViews>
    <sheetView rightToLeft="1" tabSelected="1" topLeftCell="A2" workbookViewId="0">
      <selection activeCell="C6" sqref="C6:G6"/>
    </sheetView>
  </sheetViews>
  <sheetFormatPr defaultRowHeight="24"/>
  <cols>
    <col min="1" max="1" width="32" style="1" bestFit="1" customWidth="1"/>
    <col min="2" max="2" width="1" style="1" customWidth="1"/>
    <col min="3" max="3" width="12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8.7109375" style="1" bestFit="1" customWidth="1"/>
    <col min="16" max="16" width="1.140625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30" width="9.140625" style="1"/>
    <col min="31" max="31" width="14.28515625" style="1" bestFit="1" customWidth="1"/>
    <col min="32" max="16384" width="9.140625" style="1"/>
  </cols>
  <sheetData>
    <row r="2" spans="1:25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24.75">
      <c r="A6" s="16" t="s">
        <v>3</v>
      </c>
      <c r="C6" s="17" t="s">
        <v>240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.7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4.7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>
      <c r="A9" s="1" t="s">
        <v>15</v>
      </c>
      <c r="C9" s="6">
        <v>34494</v>
      </c>
      <c r="D9" s="6"/>
      <c r="E9" s="6">
        <v>794098238</v>
      </c>
      <c r="F9" s="6"/>
      <c r="G9" s="6">
        <v>823273144.40699995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34494</v>
      </c>
      <c r="R9" s="6"/>
      <c r="S9" s="6">
        <v>24443</v>
      </c>
      <c r="T9" s="6"/>
      <c r="U9" s="6">
        <v>794098238</v>
      </c>
      <c r="V9" s="6"/>
      <c r="W9" s="6">
        <v>838120177.79009998</v>
      </c>
      <c r="X9" s="6"/>
      <c r="Y9" s="9">
        <v>1.4427413465782599E-4</v>
      </c>
    </row>
    <row r="10" spans="1:25">
      <c r="A10" s="1" t="s">
        <v>16</v>
      </c>
      <c r="C10" s="6">
        <v>12000000</v>
      </c>
      <c r="D10" s="6"/>
      <c r="E10" s="6">
        <v>73271640423</v>
      </c>
      <c r="F10" s="6"/>
      <c r="G10" s="6">
        <v>76581612000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12000000</v>
      </c>
      <c r="R10" s="6"/>
      <c r="S10" s="6">
        <v>6510</v>
      </c>
      <c r="T10" s="6"/>
      <c r="U10" s="6">
        <v>73271640423</v>
      </c>
      <c r="V10" s="6"/>
      <c r="W10" s="6">
        <v>77655186000</v>
      </c>
      <c r="X10" s="6"/>
      <c r="Y10" s="9">
        <v>1.3367575508542857E-2</v>
      </c>
    </row>
    <row r="11" spans="1:25">
      <c r="A11" s="1" t="s">
        <v>17</v>
      </c>
      <c r="C11" s="6">
        <v>7788881</v>
      </c>
      <c r="D11" s="6"/>
      <c r="E11" s="6">
        <v>83181487393</v>
      </c>
      <c r="F11" s="6"/>
      <c r="G11" s="6">
        <v>80057834214.237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7788881</v>
      </c>
      <c r="R11" s="6"/>
      <c r="S11" s="6">
        <v>9910</v>
      </c>
      <c r="T11" s="6"/>
      <c r="U11" s="6">
        <v>83181487393</v>
      </c>
      <c r="V11" s="6"/>
      <c r="W11" s="6">
        <v>76728543236.275497</v>
      </c>
      <c r="X11" s="6"/>
      <c r="Y11" s="9">
        <v>1.3208063082501767E-2</v>
      </c>
    </row>
    <row r="12" spans="1:25">
      <c r="A12" s="1" t="s">
        <v>18</v>
      </c>
      <c r="C12" s="6">
        <v>1500000</v>
      </c>
      <c r="D12" s="6"/>
      <c r="E12" s="6">
        <v>49562587298</v>
      </c>
      <c r="F12" s="6"/>
      <c r="G12" s="6">
        <v>72585531000</v>
      </c>
      <c r="H12" s="6"/>
      <c r="I12" s="6">
        <v>0</v>
      </c>
      <c r="J12" s="6"/>
      <c r="K12" s="6">
        <v>0</v>
      </c>
      <c r="L12" s="6"/>
      <c r="M12" s="6">
        <v>-10000</v>
      </c>
      <c r="N12" s="6"/>
      <c r="O12" s="6">
        <v>419290303</v>
      </c>
      <c r="P12" s="6"/>
      <c r="Q12" s="6">
        <v>1490000</v>
      </c>
      <c r="R12" s="6"/>
      <c r="S12" s="6">
        <v>43540</v>
      </c>
      <c r="T12" s="6"/>
      <c r="U12" s="6">
        <v>49232170049</v>
      </c>
      <c r="V12" s="6"/>
      <c r="W12" s="6">
        <v>64488596130</v>
      </c>
      <c r="X12" s="6"/>
      <c r="Y12" s="9">
        <v>1.1101076729218054E-2</v>
      </c>
    </row>
    <row r="13" spans="1:25">
      <c r="A13" s="1" t="s">
        <v>19</v>
      </c>
      <c r="C13" s="6">
        <v>450000</v>
      </c>
      <c r="D13" s="6"/>
      <c r="E13" s="6">
        <v>22931359016</v>
      </c>
      <c r="F13" s="6"/>
      <c r="G13" s="6">
        <v>31924064857.5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450000</v>
      </c>
      <c r="R13" s="6"/>
      <c r="S13" s="6">
        <v>71200</v>
      </c>
      <c r="T13" s="6"/>
      <c r="U13" s="6">
        <v>22931359016</v>
      </c>
      <c r="V13" s="6"/>
      <c r="W13" s="6">
        <v>31849362000</v>
      </c>
      <c r="X13" s="6"/>
      <c r="Y13" s="9">
        <v>5.4825540104161945E-3</v>
      </c>
    </row>
    <row r="14" spans="1:25">
      <c r="A14" s="1" t="s">
        <v>20</v>
      </c>
      <c r="C14" s="6">
        <v>2305720</v>
      </c>
      <c r="D14" s="6"/>
      <c r="E14" s="6">
        <v>19600807169</v>
      </c>
      <c r="F14" s="6"/>
      <c r="G14" s="6">
        <v>19092368044</v>
      </c>
      <c r="H14" s="6"/>
      <c r="I14" s="6">
        <v>0</v>
      </c>
      <c r="J14" s="6"/>
      <c r="K14" s="6">
        <v>0</v>
      </c>
      <c r="L14" s="6"/>
      <c r="M14" s="6">
        <v>-2305720</v>
      </c>
      <c r="N14" s="6"/>
      <c r="O14" s="6">
        <v>0</v>
      </c>
      <c r="P14" s="6"/>
      <c r="Q14" s="6">
        <v>0</v>
      </c>
      <c r="R14" s="6"/>
      <c r="S14" s="6">
        <v>0</v>
      </c>
      <c r="T14" s="6"/>
      <c r="U14" s="6">
        <v>0</v>
      </c>
      <c r="V14" s="6"/>
      <c r="W14" s="6">
        <v>0</v>
      </c>
      <c r="X14" s="6"/>
      <c r="Y14" s="9">
        <v>0</v>
      </c>
    </row>
    <row r="15" spans="1:25">
      <c r="A15" s="1" t="s">
        <v>21</v>
      </c>
      <c r="C15" s="6">
        <v>4500000</v>
      </c>
      <c r="D15" s="6"/>
      <c r="E15" s="6">
        <v>48175656638</v>
      </c>
      <c r="F15" s="6"/>
      <c r="G15" s="6">
        <v>57883531500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4500000</v>
      </c>
      <c r="R15" s="6"/>
      <c r="S15" s="6">
        <v>12870</v>
      </c>
      <c r="T15" s="6"/>
      <c r="U15" s="6">
        <v>48175656638</v>
      </c>
      <c r="V15" s="6"/>
      <c r="W15" s="6">
        <v>57570405750</v>
      </c>
      <c r="X15" s="6"/>
      <c r="Y15" s="9">
        <v>9.9101783868056782E-3</v>
      </c>
    </row>
    <row r="16" spans="1:25">
      <c r="A16" s="1" t="s">
        <v>22</v>
      </c>
      <c r="C16" s="6">
        <v>2000000</v>
      </c>
      <c r="D16" s="6"/>
      <c r="E16" s="6">
        <v>19714317407</v>
      </c>
      <c r="F16" s="6"/>
      <c r="G16" s="6">
        <v>19483380000</v>
      </c>
      <c r="H16" s="6"/>
      <c r="I16" s="6">
        <v>220000</v>
      </c>
      <c r="J16" s="6"/>
      <c r="K16" s="6">
        <v>2332962980</v>
      </c>
      <c r="L16" s="6"/>
      <c r="M16" s="6">
        <v>-700000</v>
      </c>
      <c r="N16" s="6"/>
      <c r="O16" s="6">
        <v>6478223870</v>
      </c>
      <c r="P16" s="6"/>
      <c r="Q16" s="6">
        <v>1520000</v>
      </c>
      <c r="R16" s="6"/>
      <c r="S16" s="6">
        <v>11020</v>
      </c>
      <c r="T16" s="6"/>
      <c r="U16" s="6">
        <v>15937990869</v>
      </c>
      <c r="V16" s="6"/>
      <c r="W16" s="6">
        <v>16650735120</v>
      </c>
      <c r="X16" s="6"/>
      <c r="Y16" s="9">
        <v>2.8662600716627784E-3</v>
      </c>
    </row>
    <row r="17" spans="1:25">
      <c r="A17" s="1" t="s">
        <v>23</v>
      </c>
      <c r="C17" s="6">
        <v>650000</v>
      </c>
      <c r="D17" s="6"/>
      <c r="E17" s="6">
        <v>158324592667</v>
      </c>
      <c r="F17" s="6"/>
      <c r="G17" s="6">
        <v>147111846984.375</v>
      </c>
      <c r="H17" s="6"/>
      <c r="I17" s="6">
        <v>0</v>
      </c>
      <c r="J17" s="6"/>
      <c r="K17" s="6">
        <v>0</v>
      </c>
      <c r="L17" s="6"/>
      <c r="M17" s="6">
        <v>-465000</v>
      </c>
      <c r="N17" s="6"/>
      <c r="O17" s="6">
        <v>100088503595</v>
      </c>
      <c r="P17" s="6"/>
      <c r="Q17" s="6">
        <v>185000</v>
      </c>
      <c r="R17" s="6"/>
      <c r="S17" s="6">
        <v>223025</v>
      </c>
      <c r="T17" s="6"/>
      <c r="U17" s="6">
        <v>45061614836</v>
      </c>
      <c r="V17" s="6"/>
      <c r="W17" s="6">
        <v>41210629193</v>
      </c>
      <c r="X17" s="6"/>
      <c r="Y17" s="9">
        <v>7.0940039663543921E-3</v>
      </c>
    </row>
    <row r="18" spans="1:25">
      <c r="A18" s="1" t="s">
        <v>24</v>
      </c>
      <c r="C18" s="6">
        <v>9600000</v>
      </c>
      <c r="D18" s="6"/>
      <c r="E18" s="6">
        <v>65469151016</v>
      </c>
      <c r="F18" s="6"/>
      <c r="G18" s="6">
        <v>53249270400</v>
      </c>
      <c r="H18" s="6"/>
      <c r="I18" s="6">
        <v>0</v>
      </c>
      <c r="J18" s="6"/>
      <c r="K18" s="6">
        <v>0</v>
      </c>
      <c r="L18" s="6"/>
      <c r="M18" s="6">
        <v>-80000</v>
      </c>
      <c r="N18" s="6"/>
      <c r="O18" s="6">
        <v>391337984</v>
      </c>
      <c r="P18" s="6"/>
      <c r="Q18" s="6">
        <v>9520000</v>
      </c>
      <c r="R18" s="6"/>
      <c r="S18" s="6">
        <v>4990</v>
      </c>
      <c r="T18" s="6"/>
      <c r="U18" s="6">
        <v>64923574757</v>
      </c>
      <c r="V18" s="6"/>
      <c r="W18" s="6">
        <v>47222146440</v>
      </c>
      <c r="X18" s="6"/>
      <c r="Y18" s="9">
        <v>8.1288274579906124E-3</v>
      </c>
    </row>
    <row r="19" spans="1:25">
      <c r="A19" s="1" t="s">
        <v>25</v>
      </c>
      <c r="C19" s="6">
        <v>8250000</v>
      </c>
      <c r="D19" s="6"/>
      <c r="E19" s="6">
        <v>84707577519</v>
      </c>
      <c r="F19" s="6"/>
      <c r="G19" s="6">
        <v>78892778250</v>
      </c>
      <c r="H19" s="6"/>
      <c r="I19" s="6">
        <v>0</v>
      </c>
      <c r="J19" s="6"/>
      <c r="K19" s="6">
        <v>0</v>
      </c>
      <c r="L19" s="6"/>
      <c r="M19" s="6">
        <v>-1350000</v>
      </c>
      <c r="N19" s="6"/>
      <c r="O19" s="6">
        <v>12929972269</v>
      </c>
      <c r="P19" s="6"/>
      <c r="Q19" s="6">
        <v>6900000</v>
      </c>
      <c r="R19" s="6"/>
      <c r="S19" s="6">
        <v>10490</v>
      </c>
      <c r="T19" s="6"/>
      <c r="U19" s="6">
        <v>70846337562</v>
      </c>
      <c r="V19" s="6"/>
      <c r="W19" s="6">
        <v>71950333050</v>
      </c>
      <c r="X19" s="6"/>
      <c r="Y19" s="9">
        <v>1.2385541255553514E-2</v>
      </c>
    </row>
    <row r="20" spans="1:25">
      <c r="A20" s="1" t="s">
        <v>26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2305720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2305720</v>
      </c>
      <c r="R20" s="6"/>
      <c r="S20" s="6">
        <v>10310</v>
      </c>
      <c r="T20" s="6"/>
      <c r="U20" s="6">
        <v>21906527169</v>
      </c>
      <c r="V20" s="6"/>
      <c r="W20" s="6">
        <v>23630529959.459999</v>
      </c>
      <c r="X20" s="6"/>
      <c r="Y20" s="9">
        <v>4.0677630150800998E-3</v>
      </c>
    </row>
    <row r="21" spans="1:25" ht="24.75" thickBot="1">
      <c r="E21" s="8">
        <f>SUM(E9:E20)</f>
        <v>625733274784</v>
      </c>
      <c r="F21" s="4"/>
      <c r="G21" s="8">
        <f>SUM(G9:G20)</f>
        <v>637685490394.51904</v>
      </c>
      <c r="H21" s="4"/>
      <c r="I21" s="4"/>
      <c r="J21" s="4"/>
      <c r="K21" s="8">
        <f>SUM(K9:K20)</f>
        <v>2332962980</v>
      </c>
      <c r="L21" s="4"/>
      <c r="M21" s="4"/>
      <c r="N21" s="4"/>
      <c r="O21" s="8">
        <f>SUM(O9:O20)</f>
        <v>120307328021</v>
      </c>
      <c r="P21" s="6"/>
      <c r="Q21" s="4"/>
      <c r="R21" s="4"/>
      <c r="S21" s="4"/>
      <c r="T21" s="4"/>
      <c r="U21" s="8">
        <f>SUM(U9:U20)</f>
        <v>496262456950</v>
      </c>
      <c r="V21" s="4"/>
      <c r="W21" s="8">
        <f>SUM(W9:W20)</f>
        <v>509794587056.52563</v>
      </c>
      <c r="Y21" s="10">
        <f>SUM(Y9:Y20)</f>
        <v>8.7756117618783769E-2</v>
      </c>
    </row>
    <row r="22" spans="1:25" ht="24.75" thickTop="1">
      <c r="G22" s="3"/>
      <c r="P22" s="6"/>
      <c r="W22" s="3"/>
    </row>
    <row r="23" spans="1:25">
      <c r="G23" s="3"/>
      <c r="P23" s="6"/>
      <c r="W23" s="3"/>
      <c r="Y23" s="3"/>
    </row>
    <row r="24" spans="1:25">
      <c r="G24" s="3"/>
      <c r="P24" s="6"/>
      <c r="W24" s="3"/>
    </row>
    <row r="25" spans="1:25">
      <c r="G25" s="3"/>
      <c r="P25" s="6"/>
      <c r="W25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5"/>
  <sheetViews>
    <sheetView rightToLeft="1" topLeftCell="A28" workbookViewId="0">
      <selection activeCell="U33" sqref="U33"/>
    </sheetView>
  </sheetViews>
  <sheetFormatPr defaultRowHeight="24"/>
  <cols>
    <col min="1" max="1" width="35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.75">
      <c r="A3" s="15" t="s">
        <v>161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.75">
      <c r="A6" s="16" t="s">
        <v>3</v>
      </c>
      <c r="C6" s="17" t="s">
        <v>163</v>
      </c>
      <c r="D6" s="17" t="s">
        <v>163</v>
      </c>
      <c r="E6" s="17" t="s">
        <v>163</v>
      </c>
      <c r="F6" s="17" t="s">
        <v>163</v>
      </c>
      <c r="G6" s="17" t="s">
        <v>163</v>
      </c>
      <c r="H6" s="17" t="s">
        <v>163</v>
      </c>
      <c r="I6" s="17" t="s">
        <v>163</v>
      </c>
      <c r="J6" s="17" t="s">
        <v>163</v>
      </c>
      <c r="K6" s="17" t="s">
        <v>163</v>
      </c>
      <c r="M6" s="17" t="s">
        <v>164</v>
      </c>
      <c r="N6" s="17" t="s">
        <v>164</v>
      </c>
      <c r="O6" s="17" t="s">
        <v>164</v>
      </c>
      <c r="P6" s="17" t="s">
        <v>164</v>
      </c>
      <c r="Q6" s="17" t="s">
        <v>164</v>
      </c>
      <c r="R6" s="17" t="s">
        <v>164</v>
      </c>
      <c r="S6" s="17" t="s">
        <v>164</v>
      </c>
      <c r="T6" s="17" t="s">
        <v>164</v>
      </c>
      <c r="U6" s="17" t="s">
        <v>164</v>
      </c>
    </row>
    <row r="7" spans="1:21" ht="24.75">
      <c r="A7" s="17" t="s">
        <v>3</v>
      </c>
      <c r="C7" s="17" t="s">
        <v>224</v>
      </c>
      <c r="E7" s="17" t="s">
        <v>225</v>
      </c>
      <c r="G7" s="17" t="s">
        <v>226</v>
      </c>
      <c r="I7" s="17" t="s">
        <v>148</v>
      </c>
      <c r="K7" s="17" t="s">
        <v>227</v>
      </c>
      <c r="M7" s="17" t="s">
        <v>224</v>
      </c>
      <c r="O7" s="17" t="s">
        <v>225</v>
      </c>
      <c r="Q7" s="17" t="s">
        <v>226</v>
      </c>
      <c r="S7" s="17" t="s">
        <v>148</v>
      </c>
      <c r="U7" s="17" t="s">
        <v>227</v>
      </c>
    </row>
    <row r="8" spans="1:21">
      <c r="A8" s="1" t="s">
        <v>20</v>
      </c>
      <c r="C8" s="6">
        <v>0</v>
      </c>
      <c r="D8" s="6"/>
      <c r="E8" s="6">
        <v>106671644</v>
      </c>
      <c r="F8" s="6"/>
      <c r="G8" s="6">
        <v>773989374</v>
      </c>
      <c r="H8" s="6"/>
      <c r="I8" s="6">
        <f>C8+E8+G8</f>
        <v>880661018</v>
      </c>
      <c r="J8" s="6"/>
      <c r="K8" s="9">
        <f>I8/$I$34</f>
        <v>-3.5036334828528459</v>
      </c>
      <c r="L8" s="6"/>
      <c r="M8" s="6">
        <v>0</v>
      </c>
      <c r="N8" s="6"/>
      <c r="O8" s="6">
        <v>0</v>
      </c>
      <c r="P8" s="6"/>
      <c r="Q8" s="6">
        <v>773989374</v>
      </c>
      <c r="R8" s="6"/>
      <c r="S8" s="6">
        <f>M8+O8+Q8</f>
        <v>773989374</v>
      </c>
      <c r="T8" s="6"/>
      <c r="U8" s="9">
        <f>S8/$S$34</f>
        <v>-0.33620741158702905</v>
      </c>
    </row>
    <row r="9" spans="1:21">
      <c r="A9" s="1" t="s">
        <v>25</v>
      </c>
      <c r="C9" s="6">
        <v>0</v>
      </c>
      <c r="D9" s="6"/>
      <c r="E9" s="6">
        <v>583893825</v>
      </c>
      <c r="F9" s="6"/>
      <c r="G9" s="6">
        <v>-359251875</v>
      </c>
      <c r="H9" s="6"/>
      <c r="I9" s="6">
        <f t="shared" ref="I9:I33" si="0">C9+E9+G9</f>
        <v>224641950</v>
      </c>
      <c r="J9" s="6"/>
      <c r="K9" s="9">
        <f t="shared" ref="K9:K33" si="1">I9/$I$34</f>
        <v>-0.89371851550871628</v>
      </c>
      <c r="L9" s="6"/>
      <c r="M9" s="6">
        <v>1970242643</v>
      </c>
      <c r="N9" s="6"/>
      <c r="O9" s="6">
        <v>-2183627701</v>
      </c>
      <c r="P9" s="6"/>
      <c r="Q9" s="6">
        <v>-359262380</v>
      </c>
      <c r="R9" s="6"/>
      <c r="S9" s="6">
        <f t="shared" ref="S9:S33" si="2">M9+O9+Q9</f>
        <v>-572647438</v>
      </c>
      <c r="T9" s="6"/>
      <c r="U9" s="9">
        <f t="shared" ref="U9:U33" si="3">S9/$S$34</f>
        <v>0.24874800526902802</v>
      </c>
    </row>
    <row r="10" spans="1:21">
      <c r="A10" s="1" t="s">
        <v>18</v>
      </c>
      <c r="C10" s="6">
        <v>0</v>
      </c>
      <c r="D10" s="6"/>
      <c r="E10" s="6">
        <v>45973210</v>
      </c>
      <c r="F10" s="6"/>
      <c r="G10" s="6">
        <v>-79969899</v>
      </c>
      <c r="H10" s="6"/>
      <c r="I10" s="6">
        <f t="shared" si="0"/>
        <v>-33996689</v>
      </c>
      <c r="J10" s="6"/>
      <c r="K10" s="9">
        <f t="shared" si="1"/>
        <v>0.13525287874901148</v>
      </c>
      <c r="L10" s="6"/>
      <c r="M10" s="6">
        <v>9750000000</v>
      </c>
      <c r="N10" s="6"/>
      <c r="O10" s="6">
        <v>-8538573265</v>
      </c>
      <c r="P10" s="6"/>
      <c r="Q10" s="6">
        <v>-79969899</v>
      </c>
      <c r="R10" s="6"/>
      <c r="S10" s="6">
        <f t="shared" si="2"/>
        <v>1131456836</v>
      </c>
      <c r="T10" s="6"/>
      <c r="U10" s="9">
        <f t="shared" si="3"/>
        <v>-0.49148500862236594</v>
      </c>
    </row>
    <row r="11" spans="1:21">
      <c r="A11" s="1" t="s">
        <v>24</v>
      </c>
      <c r="C11" s="6">
        <v>0</v>
      </c>
      <c r="D11" s="6"/>
      <c r="E11" s="6">
        <v>-43411974</v>
      </c>
      <c r="F11" s="6"/>
      <c r="G11" s="6">
        <v>-36538594</v>
      </c>
      <c r="H11" s="6"/>
      <c r="I11" s="6">
        <f t="shared" si="0"/>
        <v>-79950568</v>
      </c>
      <c r="J11" s="6"/>
      <c r="K11" s="9">
        <f t="shared" si="1"/>
        <v>0.31807640089946992</v>
      </c>
      <c r="L11" s="6"/>
      <c r="M11" s="6">
        <v>1840000000</v>
      </c>
      <c r="N11" s="6"/>
      <c r="O11" s="6">
        <v>-2826667932</v>
      </c>
      <c r="P11" s="6"/>
      <c r="Q11" s="6">
        <v>-38066103</v>
      </c>
      <c r="R11" s="6"/>
      <c r="S11" s="6">
        <f t="shared" si="2"/>
        <v>-1024734035</v>
      </c>
      <c r="T11" s="6"/>
      <c r="U11" s="9">
        <f t="shared" si="3"/>
        <v>0.44512649533155224</v>
      </c>
    </row>
    <row r="12" spans="1:21">
      <c r="A12" s="1" t="s">
        <v>22</v>
      </c>
      <c r="C12" s="6">
        <v>0</v>
      </c>
      <c r="D12" s="6"/>
      <c r="E12" s="6">
        <v>327122132</v>
      </c>
      <c r="F12" s="6"/>
      <c r="G12" s="6">
        <v>-52789280</v>
      </c>
      <c r="H12" s="6"/>
      <c r="I12" s="6">
        <f t="shared" si="0"/>
        <v>274332852</v>
      </c>
      <c r="J12" s="6"/>
      <c r="K12" s="9">
        <f t="shared" si="1"/>
        <v>-1.0914094595631509</v>
      </c>
      <c r="L12" s="6"/>
      <c r="M12" s="6">
        <v>0</v>
      </c>
      <c r="N12" s="6"/>
      <c r="O12" s="6">
        <v>181110596</v>
      </c>
      <c r="P12" s="6"/>
      <c r="Q12" s="6">
        <v>-52789280</v>
      </c>
      <c r="R12" s="6"/>
      <c r="S12" s="6">
        <f t="shared" si="2"/>
        <v>128321316</v>
      </c>
      <c r="T12" s="6"/>
      <c r="U12" s="9">
        <f t="shared" si="3"/>
        <v>-5.5740529460810422E-2</v>
      </c>
    </row>
    <row r="13" spans="1:21">
      <c r="A13" s="1" t="s">
        <v>23</v>
      </c>
      <c r="C13" s="6">
        <v>0</v>
      </c>
      <c r="D13" s="6"/>
      <c r="E13" s="6">
        <v>-519845286</v>
      </c>
      <c r="F13" s="6"/>
      <c r="G13" s="6">
        <v>-1293958438</v>
      </c>
      <c r="H13" s="6"/>
      <c r="I13" s="6">
        <f t="shared" si="0"/>
        <v>-1813803724</v>
      </c>
      <c r="J13" s="6"/>
      <c r="K13" s="9">
        <f t="shared" si="1"/>
        <v>7.2160608098240839</v>
      </c>
      <c r="L13" s="6"/>
      <c r="M13" s="6">
        <v>0</v>
      </c>
      <c r="N13" s="6"/>
      <c r="O13" s="6">
        <v>-1846240904</v>
      </c>
      <c r="P13" s="6"/>
      <c r="Q13" s="6">
        <v>-1293958438</v>
      </c>
      <c r="R13" s="6"/>
      <c r="S13" s="6">
        <f t="shared" si="2"/>
        <v>-3140199342</v>
      </c>
      <c r="T13" s="6"/>
      <c r="U13" s="9">
        <f t="shared" si="3"/>
        <v>1.3640475284368849</v>
      </c>
    </row>
    <row r="14" spans="1:21">
      <c r="A14" s="1" t="s">
        <v>195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9">
        <f t="shared" si="1"/>
        <v>0</v>
      </c>
      <c r="L14" s="6"/>
      <c r="M14" s="6">
        <v>5703500</v>
      </c>
      <c r="N14" s="6"/>
      <c r="O14" s="6">
        <v>0</v>
      </c>
      <c r="P14" s="6"/>
      <c r="Q14" s="6">
        <v>-7042661</v>
      </c>
      <c r="R14" s="6"/>
      <c r="S14" s="6">
        <f t="shared" si="2"/>
        <v>-1339161</v>
      </c>
      <c r="T14" s="6"/>
      <c r="U14" s="9">
        <f t="shared" si="3"/>
        <v>5.8170805521717329E-4</v>
      </c>
    </row>
    <row r="15" spans="1:21">
      <c r="A15" s="1" t="s">
        <v>202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9">
        <f t="shared" si="1"/>
        <v>0</v>
      </c>
      <c r="L15" s="6"/>
      <c r="M15" s="6">
        <v>0</v>
      </c>
      <c r="N15" s="6"/>
      <c r="O15" s="6">
        <v>0</v>
      </c>
      <c r="P15" s="6"/>
      <c r="Q15" s="6">
        <v>159855507</v>
      </c>
      <c r="R15" s="6"/>
      <c r="S15" s="6">
        <f t="shared" si="2"/>
        <v>159855507</v>
      </c>
      <c r="T15" s="6"/>
      <c r="U15" s="9">
        <f t="shared" si="3"/>
        <v>-6.9438429055748513E-2</v>
      </c>
    </row>
    <row r="16" spans="1:21">
      <c r="A16" s="1" t="s">
        <v>191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9">
        <f t="shared" si="1"/>
        <v>0</v>
      </c>
      <c r="L16" s="6"/>
      <c r="M16" s="6">
        <v>69129000</v>
      </c>
      <c r="N16" s="6"/>
      <c r="O16" s="6">
        <v>0</v>
      </c>
      <c r="P16" s="6"/>
      <c r="Q16" s="6">
        <v>4431908</v>
      </c>
      <c r="R16" s="6"/>
      <c r="S16" s="6">
        <f t="shared" si="2"/>
        <v>73560908</v>
      </c>
      <c r="T16" s="6"/>
      <c r="U16" s="9">
        <f t="shared" si="3"/>
        <v>-3.1953568490039212E-2</v>
      </c>
    </row>
    <row r="17" spans="1:21">
      <c r="A17" s="1" t="s">
        <v>203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9">
        <f t="shared" si="1"/>
        <v>0</v>
      </c>
      <c r="L17" s="6"/>
      <c r="M17" s="6">
        <v>0</v>
      </c>
      <c r="N17" s="6"/>
      <c r="O17" s="6">
        <v>0</v>
      </c>
      <c r="P17" s="6"/>
      <c r="Q17" s="6">
        <v>8801928</v>
      </c>
      <c r="R17" s="6"/>
      <c r="S17" s="6">
        <f t="shared" si="2"/>
        <v>8801928</v>
      </c>
      <c r="T17" s="6"/>
      <c r="U17" s="9">
        <f t="shared" si="3"/>
        <v>-3.8234031748546919E-3</v>
      </c>
    </row>
    <row r="18" spans="1:21">
      <c r="A18" s="1" t="s">
        <v>193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9">
        <f t="shared" si="1"/>
        <v>0</v>
      </c>
      <c r="L18" s="6"/>
      <c r="M18" s="6">
        <v>734360</v>
      </c>
      <c r="N18" s="6"/>
      <c r="O18" s="6">
        <v>0</v>
      </c>
      <c r="P18" s="6"/>
      <c r="Q18" s="6">
        <v>-16246393</v>
      </c>
      <c r="R18" s="6"/>
      <c r="S18" s="6">
        <f t="shared" si="2"/>
        <v>-15512033</v>
      </c>
      <c r="T18" s="6"/>
      <c r="U18" s="9">
        <f t="shared" si="3"/>
        <v>6.7381551201794367E-3</v>
      </c>
    </row>
    <row r="19" spans="1:21">
      <c r="A19" s="1" t="s">
        <v>189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9">
        <f t="shared" si="1"/>
        <v>0</v>
      </c>
      <c r="L19" s="6"/>
      <c r="M19" s="6">
        <v>120473100</v>
      </c>
      <c r="N19" s="6"/>
      <c r="O19" s="6">
        <v>0</v>
      </c>
      <c r="P19" s="6"/>
      <c r="Q19" s="6">
        <v>264572544</v>
      </c>
      <c r="R19" s="6"/>
      <c r="S19" s="6">
        <f t="shared" si="2"/>
        <v>385045644</v>
      </c>
      <c r="T19" s="6"/>
      <c r="U19" s="9">
        <f t="shared" si="3"/>
        <v>-0.16725707569223122</v>
      </c>
    </row>
    <row r="20" spans="1:21">
      <c r="A20" s="1" t="s">
        <v>204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9">
        <f t="shared" si="1"/>
        <v>0</v>
      </c>
      <c r="L20" s="6"/>
      <c r="M20" s="6">
        <v>0</v>
      </c>
      <c r="N20" s="6"/>
      <c r="O20" s="6">
        <v>0</v>
      </c>
      <c r="P20" s="6"/>
      <c r="Q20" s="6">
        <v>171015523</v>
      </c>
      <c r="R20" s="6"/>
      <c r="S20" s="6">
        <f t="shared" si="2"/>
        <v>171015523</v>
      </c>
      <c r="T20" s="6"/>
      <c r="U20" s="9">
        <f t="shared" si="3"/>
        <v>-7.4286144306978608E-2</v>
      </c>
    </row>
    <row r="21" spans="1:21">
      <c r="A21" s="1" t="s">
        <v>205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9">
        <f t="shared" si="1"/>
        <v>0</v>
      </c>
      <c r="L21" s="6"/>
      <c r="M21" s="6">
        <v>0</v>
      </c>
      <c r="N21" s="6"/>
      <c r="O21" s="6">
        <v>0</v>
      </c>
      <c r="P21" s="6"/>
      <c r="Q21" s="6">
        <v>4949594</v>
      </c>
      <c r="R21" s="6"/>
      <c r="S21" s="6">
        <f t="shared" si="2"/>
        <v>4949594</v>
      </c>
      <c r="T21" s="6"/>
      <c r="U21" s="9">
        <f t="shared" si="3"/>
        <v>-2.1500168387927885E-3</v>
      </c>
    </row>
    <row r="22" spans="1:21">
      <c r="A22" s="1" t="s">
        <v>206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9">
        <f t="shared" si="1"/>
        <v>0</v>
      </c>
      <c r="L22" s="6"/>
      <c r="M22" s="6">
        <v>0</v>
      </c>
      <c r="N22" s="6"/>
      <c r="O22" s="6">
        <v>0</v>
      </c>
      <c r="P22" s="6"/>
      <c r="Q22" s="6">
        <v>-44062141</v>
      </c>
      <c r="R22" s="6"/>
      <c r="S22" s="6">
        <f t="shared" si="2"/>
        <v>-44062141</v>
      </c>
      <c r="T22" s="6"/>
      <c r="U22" s="9">
        <f t="shared" si="3"/>
        <v>1.9139821388029426E-2</v>
      </c>
    </row>
    <row r="23" spans="1:21">
      <c r="A23" s="1" t="s">
        <v>196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9">
        <f t="shared" si="1"/>
        <v>0</v>
      </c>
      <c r="L23" s="6"/>
      <c r="M23" s="6">
        <v>6274620</v>
      </c>
      <c r="N23" s="6"/>
      <c r="O23" s="6">
        <v>0</v>
      </c>
      <c r="P23" s="6"/>
      <c r="Q23" s="6">
        <v>18407706</v>
      </c>
      <c r="R23" s="6"/>
      <c r="S23" s="6">
        <f t="shared" si="2"/>
        <v>24682326</v>
      </c>
      <c r="T23" s="6"/>
      <c r="U23" s="9">
        <f t="shared" si="3"/>
        <v>-1.0721569591480242E-2</v>
      </c>
    </row>
    <row r="24" spans="1:21">
      <c r="A24" s="1" t="s">
        <v>207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9">
        <f t="shared" si="1"/>
        <v>0</v>
      </c>
      <c r="L24" s="6"/>
      <c r="M24" s="6">
        <v>0</v>
      </c>
      <c r="N24" s="6"/>
      <c r="O24" s="6">
        <v>0</v>
      </c>
      <c r="P24" s="6"/>
      <c r="Q24" s="6">
        <v>4775424</v>
      </c>
      <c r="R24" s="6"/>
      <c r="S24" s="6">
        <f t="shared" si="2"/>
        <v>4775424</v>
      </c>
      <c r="T24" s="6"/>
      <c r="U24" s="9">
        <f t="shared" si="3"/>
        <v>-2.0743604449931074E-3</v>
      </c>
    </row>
    <row r="25" spans="1:21">
      <c r="A25" s="1" t="s">
        <v>208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9">
        <f t="shared" si="1"/>
        <v>0</v>
      </c>
      <c r="L25" s="6"/>
      <c r="M25" s="6">
        <v>0</v>
      </c>
      <c r="N25" s="6"/>
      <c r="O25" s="6">
        <v>0</v>
      </c>
      <c r="P25" s="6"/>
      <c r="Q25" s="6">
        <v>93707247</v>
      </c>
      <c r="R25" s="6"/>
      <c r="S25" s="6">
        <f t="shared" si="2"/>
        <v>93707247</v>
      </c>
      <c r="T25" s="6"/>
      <c r="U25" s="9">
        <f t="shared" si="3"/>
        <v>-4.0704784870620708E-2</v>
      </c>
    </row>
    <row r="26" spans="1:21">
      <c r="A26" s="1" t="s">
        <v>209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9">
        <f t="shared" si="1"/>
        <v>0</v>
      </c>
      <c r="L26" s="6"/>
      <c r="M26" s="6">
        <v>0</v>
      </c>
      <c r="N26" s="6"/>
      <c r="O26" s="6">
        <v>0</v>
      </c>
      <c r="P26" s="6"/>
      <c r="Q26" s="6">
        <v>-1237599910</v>
      </c>
      <c r="R26" s="6"/>
      <c r="S26" s="6">
        <f t="shared" si="2"/>
        <v>-1237599910</v>
      </c>
      <c r="T26" s="6"/>
      <c r="U26" s="9">
        <f t="shared" si="3"/>
        <v>0.53759169867032319</v>
      </c>
    </row>
    <row r="27" spans="1:21">
      <c r="A27" s="1" t="s">
        <v>210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9">
        <f t="shared" si="1"/>
        <v>0</v>
      </c>
      <c r="L27" s="6"/>
      <c r="M27" s="6">
        <v>0</v>
      </c>
      <c r="N27" s="6"/>
      <c r="O27" s="6">
        <v>0</v>
      </c>
      <c r="P27" s="6"/>
      <c r="Q27" s="6">
        <v>4560894</v>
      </c>
      <c r="R27" s="6"/>
      <c r="S27" s="6">
        <f t="shared" si="2"/>
        <v>4560894</v>
      </c>
      <c r="T27" s="6"/>
      <c r="U27" s="9">
        <f t="shared" si="3"/>
        <v>-1.9811723749360043E-3</v>
      </c>
    </row>
    <row r="28" spans="1:21">
      <c r="A28" s="1" t="s">
        <v>21</v>
      </c>
      <c r="C28" s="6">
        <v>0</v>
      </c>
      <c r="D28" s="6"/>
      <c r="E28" s="6">
        <v>-193318609</v>
      </c>
      <c r="F28" s="6"/>
      <c r="G28" s="6">
        <v>0</v>
      </c>
      <c r="H28" s="6"/>
      <c r="I28" s="6">
        <f t="shared" si="0"/>
        <v>-193318609</v>
      </c>
      <c r="J28" s="6"/>
      <c r="K28" s="9">
        <f t="shared" si="1"/>
        <v>0.7691013199257305</v>
      </c>
      <c r="L28" s="6"/>
      <c r="M28" s="6">
        <v>1600000000</v>
      </c>
      <c r="N28" s="6"/>
      <c r="O28" s="6">
        <v>-1369017161</v>
      </c>
      <c r="P28" s="6"/>
      <c r="Q28" s="6">
        <v>0</v>
      </c>
      <c r="R28" s="6"/>
      <c r="S28" s="6">
        <f t="shared" si="2"/>
        <v>230982839</v>
      </c>
      <c r="T28" s="6"/>
      <c r="U28" s="9">
        <f t="shared" si="3"/>
        <v>-0.10033489480595048</v>
      </c>
    </row>
    <row r="29" spans="1:21">
      <c r="A29" s="1" t="s">
        <v>19</v>
      </c>
      <c r="C29" s="6">
        <v>0</v>
      </c>
      <c r="D29" s="6"/>
      <c r="E29" s="6">
        <v>-117949396</v>
      </c>
      <c r="F29" s="6"/>
      <c r="G29" s="6">
        <v>0</v>
      </c>
      <c r="H29" s="6"/>
      <c r="I29" s="6">
        <f t="shared" si="0"/>
        <v>-117949396</v>
      </c>
      <c r="J29" s="6"/>
      <c r="K29" s="9">
        <f t="shared" si="1"/>
        <v>0.46925144256569051</v>
      </c>
      <c r="L29" s="6"/>
      <c r="M29" s="6">
        <v>3450000000</v>
      </c>
      <c r="N29" s="6"/>
      <c r="O29" s="6">
        <v>-3005370740</v>
      </c>
      <c r="P29" s="6"/>
      <c r="Q29" s="6">
        <v>0</v>
      </c>
      <c r="R29" s="6"/>
      <c r="S29" s="6">
        <f t="shared" si="2"/>
        <v>444629260</v>
      </c>
      <c r="T29" s="6"/>
      <c r="U29" s="9">
        <f t="shared" si="3"/>
        <v>-0.1931391536396676</v>
      </c>
    </row>
    <row r="30" spans="1:21">
      <c r="A30" s="1" t="s">
        <v>26</v>
      </c>
      <c r="C30" s="6">
        <v>0</v>
      </c>
      <c r="D30" s="6"/>
      <c r="E30" s="6">
        <v>42759791</v>
      </c>
      <c r="F30" s="6"/>
      <c r="G30" s="6">
        <v>0</v>
      </c>
      <c r="H30" s="6"/>
      <c r="I30" s="6">
        <f t="shared" si="0"/>
        <v>42759791</v>
      </c>
      <c r="J30" s="6"/>
      <c r="K30" s="9">
        <f t="shared" si="1"/>
        <v>-0.17011612005675239</v>
      </c>
      <c r="L30" s="6"/>
      <c r="M30" s="6">
        <v>0</v>
      </c>
      <c r="N30" s="6"/>
      <c r="O30" s="6">
        <v>42759790</v>
      </c>
      <c r="P30" s="6"/>
      <c r="Q30" s="6">
        <v>0</v>
      </c>
      <c r="R30" s="6"/>
      <c r="S30" s="6">
        <f t="shared" si="2"/>
        <v>42759790</v>
      </c>
      <c r="T30" s="6"/>
      <c r="U30" s="9">
        <f t="shared" si="3"/>
        <v>-1.8574102951321562E-2</v>
      </c>
    </row>
    <row r="31" spans="1:21">
      <c r="A31" s="1" t="s">
        <v>17</v>
      </c>
      <c r="C31" s="6">
        <v>0</v>
      </c>
      <c r="D31" s="6"/>
      <c r="E31" s="6">
        <v>315874423</v>
      </c>
      <c r="F31" s="6"/>
      <c r="G31" s="6">
        <v>0</v>
      </c>
      <c r="H31" s="6"/>
      <c r="I31" s="6">
        <f>C31+E31+G31</f>
        <v>315874423</v>
      </c>
      <c r="J31" s="6"/>
      <c r="K31" s="9">
        <f t="shared" si="1"/>
        <v>-1.2566789970027072</v>
      </c>
      <c r="L31" s="6"/>
      <c r="M31" s="6">
        <v>0</v>
      </c>
      <c r="N31" s="6"/>
      <c r="O31" s="6">
        <v>-264649484</v>
      </c>
      <c r="P31" s="6"/>
      <c r="Q31" s="6">
        <v>0</v>
      </c>
      <c r="R31" s="6"/>
      <c r="S31" s="6">
        <f>M31+O31+Q31</f>
        <v>-264649484</v>
      </c>
      <c r="T31" s="6"/>
      <c r="U31" s="9">
        <f t="shared" si="3"/>
        <v>0.11495909502432375</v>
      </c>
    </row>
    <row r="32" spans="1:21">
      <c r="A32" s="1" t="s">
        <v>15</v>
      </c>
      <c r="C32" s="6">
        <v>0</v>
      </c>
      <c r="D32" s="6"/>
      <c r="E32" s="6">
        <v>14847033</v>
      </c>
      <c r="F32" s="6"/>
      <c r="G32" s="6">
        <v>0</v>
      </c>
      <c r="H32" s="6"/>
      <c r="I32" s="6">
        <f t="shared" si="0"/>
        <v>14847033</v>
      </c>
      <c r="J32" s="6"/>
      <c r="K32" s="9">
        <f t="shared" si="1"/>
        <v>-5.9067633148968492E-2</v>
      </c>
      <c r="L32" s="6"/>
      <c r="M32" s="6">
        <v>0</v>
      </c>
      <c r="N32" s="6"/>
      <c r="O32" s="6">
        <v>-9173939</v>
      </c>
      <c r="P32" s="6"/>
      <c r="Q32" s="6">
        <v>0</v>
      </c>
      <c r="R32" s="6"/>
      <c r="S32" s="6">
        <f t="shared" si="2"/>
        <v>-9173939</v>
      </c>
      <c r="T32" s="6"/>
      <c r="U32" s="9">
        <f t="shared" si="3"/>
        <v>3.984998229765487E-3</v>
      </c>
    </row>
    <row r="33" spans="1:21">
      <c r="A33" s="1" t="s">
        <v>16</v>
      </c>
      <c r="C33" s="6">
        <v>0</v>
      </c>
      <c r="D33" s="6"/>
      <c r="E33" s="6">
        <v>234545428</v>
      </c>
      <c r="F33" s="6"/>
      <c r="G33" s="6">
        <v>0</v>
      </c>
      <c r="H33" s="6"/>
      <c r="I33" s="6">
        <f t="shared" si="0"/>
        <v>234545428</v>
      </c>
      <c r="J33" s="6"/>
      <c r="K33" s="9">
        <f t="shared" si="1"/>
        <v>-0.93311864383084497</v>
      </c>
      <c r="L33" s="6"/>
      <c r="M33" s="6">
        <v>0</v>
      </c>
      <c r="N33" s="6"/>
      <c r="O33" s="6">
        <v>324704359</v>
      </c>
      <c r="P33" s="6"/>
      <c r="Q33" s="6">
        <v>0</v>
      </c>
      <c r="R33" s="6"/>
      <c r="S33" s="6">
        <f t="shared" si="2"/>
        <v>324704359</v>
      </c>
      <c r="T33" s="6"/>
      <c r="U33" s="9">
        <f t="shared" si="3"/>
        <v>-0.14104587961748352</v>
      </c>
    </row>
    <row r="34" spans="1:21" ht="24.75" thickBot="1">
      <c r="C34" s="8">
        <f>SUM(C8:C33)</f>
        <v>0</v>
      </c>
      <c r="E34" s="7">
        <f>SUM(E8:E33)</f>
        <v>797162221</v>
      </c>
      <c r="G34" s="7">
        <f>SUM(G8:G33)</f>
        <v>-1048518712</v>
      </c>
      <c r="I34" s="7">
        <f>SUM(I8:I33)</f>
        <v>-251356491</v>
      </c>
      <c r="K34" s="10">
        <f>SUM(K8:K33)</f>
        <v>1.0000000000000007</v>
      </c>
      <c r="M34" s="7">
        <f>SUM(M8:M33)</f>
        <v>18812557223</v>
      </c>
      <c r="O34" s="7">
        <f>SUM(O8:O33)</f>
        <v>-19494746381</v>
      </c>
      <c r="Q34" s="7">
        <f>SUM(Q8:Q33)</f>
        <v>-1619929556</v>
      </c>
      <c r="S34" s="7">
        <f>SUM(S8:S33)</f>
        <v>-2302118714</v>
      </c>
      <c r="U34" s="10">
        <f>SUM(U8:U33)</f>
        <v>0.99999999999999967</v>
      </c>
    </row>
    <row r="35" spans="1:21" ht="24.75" thickTop="1">
      <c r="C35" s="13"/>
      <c r="E35" s="13"/>
      <c r="G35" s="13"/>
      <c r="M35" s="13"/>
      <c r="O35" s="13"/>
      <c r="Q35" s="1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9"/>
  <sheetViews>
    <sheetView rightToLeft="1" topLeftCell="A46" workbookViewId="0">
      <selection activeCell="M63" sqref="M63"/>
    </sheetView>
  </sheetViews>
  <sheetFormatPr defaultRowHeight="24"/>
  <cols>
    <col min="1" max="1" width="33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161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6" t="s">
        <v>165</v>
      </c>
      <c r="C6" s="17" t="s">
        <v>163</v>
      </c>
      <c r="D6" s="17" t="s">
        <v>163</v>
      </c>
      <c r="E6" s="17" t="s">
        <v>163</v>
      </c>
      <c r="F6" s="17" t="s">
        <v>163</v>
      </c>
      <c r="G6" s="17" t="s">
        <v>163</v>
      </c>
      <c r="H6" s="17" t="s">
        <v>163</v>
      </c>
      <c r="I6" s="17" t="s">
        <v>163</v>
      </c>
      <c r="K6" s="17" t="s">
        <v>164</v>
      </c>
      <c r="L6" s="17" t="s">
        <v>164</v>
      </c>
      <c r="M6" s="17" t="s">
        <v>164</v>
      </c>
      <c r="N6" s="17" t="s">
        <v>164</v>
      </c>
      <c r="O6" s="17" t="s">
        <v>164</v>
      </c>
      <c r="P6" s="17" t="s">
        <v>164</v>
      </c>
      <c r="Q6" s="17" t="s">
        <v>164</v>
      </c>
    </row>
    <row r="7" spans="1:17" ht="24.75">
      <c r="A7" s="17" t="s">
        <v>165</v>
      </c>
      <c r="C7" s="17" t="s">
        <v>228</v>
      </c>
      <c r="E7" s="17" t="s">
        <v>225</v>
      </c>
      <c r="G7" s="17" t="s">
        <v>226</v>
      </c>
      <c r="I7" s="17" t="s">
        <v>229</v>
      </c>
      <c r="K7" s="17" t="s">
        <v>228</v>
      </c>
      <c r="M7" s="17" t="s">
        <v>225</v>
      </c>
      <c r="O7" s="17" t="s">
        <v>226</v>
      </c>
      <c r="Q7" s="17" t="s">
        <v>229</v>
      </c>
    </row>
    <row r="8" spans="1:17">
      <c r="A8" s="1" t="s">
        <v>134</v>
      </c>
      <c r="C8" s="6">
        <v>2186507628</v>
      </c>
      <c r="D8" s="6"/>
      <c r="E8" s="6">
        <v>-256883344</v>
      </c>
      <c r="F8" s="6"/>
      <c r="G8" s="6">
        <v>256583403</v>
      </c>
      <c r="H8" s="6"/>
      <c r="I8" s="6">
        <f>C8+E8+G8</f>
        <v>2186207687</v>
      </c>
      <c r="J8" s="6"/>
      <c r="K8" s="6">
        <v>7781919811</v>
      </c>
      <c r="L8" s="6"/>
      <c r="M8" s="6">
        <v>984719485</v>
      </c>
      <c r="N8" s="6"/>
      <c r="O8" s="6">
        <v>1590564059</v>
      </c>
      <c r="P8" s="6"/>
      <c r="Q8" s="6">
        <f>K8+M8+O8</f>
        <v>10357203355</v>
      </c>
    </row>
    <row r="9" spans="1:17">
      <c r="A9" s="1" t="s">
        <v>51</v>
      </c>
      <c r="C9" s="6">
        <v>0</v>
      </c>
      <c r="D9" s="6"/>
      <c r="E9" s="6">
        <v>-44683130316</v>
      </c>
      <c r="F9" s="6"/>
      <c r="G9" s="6">
        <v>49205331429</v>
      </c>
      <c r="H9" s="6"/>
      <c r="I9" s="6">
        <f t="shared" ref="I9:I57" si="0">C9+E9+G9</f>
        <v>4522201113</v>
      </c>
      <c r="J9" s="6"/>
      <c r="K9" s="6">
        <v>0</v>
      </c>
      <c r="L9" s="6"/>
      <c r="M9" s="6">
        <v>0</v>
      </c>
      <c r="N9" s="6"/>
      <c r="O9" s="6">
        <v>57187682084</v>
      </c>
      <c r="P9" s="6"/>
      <c r="Q9" s="6">
        <f t="shared" ref="Q9:Q57" si="1">K9+M9+O9</f>
        <v>57187682084</v>
      </c>
    </row>
    <row r="10" spans="1:17">
      <c r="A10" s="1" t="s">
        <v>109</v>
      </c>
      <c r="C10" s="6">
        <v>3944576838</v>
      </c>
      <c r="D10" s="6"/>
      <c r="E10" s="6">
        <v>-2145560025</v>
      </c>
      <c r="F10" s="6"/>
      <c r="G10" s="6">
        <v>3319512688</v>
      </c>
      <c r="H10" s="6"/>
      <c r="I10" s="6">
        <f t="shared" si="0"/>
        <v>5118529501</v>
      </c>
      <c r="J10" s="6"/>
      <c r="K10" s="6">
        <v>19361012646</v>
      </c>
      <c r="L10" s="6"/>
      <c r="M10" s="6">
        <v>3776338125</v>
      </c>
      <c r="N10" s="6"/>
      <c r="O10" s="6">
        <v>3319512688</v>
      </c>
      <c r="P10" s="6"/>
      <c r="Q10" s="6">
        <f t="shared" si="1"/>
        <v>26456863459</v>
      </c>
    </row>
    <row r="11" spans="1:17">
      <c r="A11" s="1" t="s">
        <v>54</v>
      </c>
      <c r="C11" s="6">
        <v>0</v>
      </c>
      <c r="D11" s="6"/>
      <c r="E11" s="6">
        <v>8725787059</v>
      </c>
      <c r="F11" s="6"/>
      <c r="G11" s="6">
        <v>0</v>
      </c>
      <c r="H11" s="6"/>
      <c r="I11" s="6">
        <f t="shared" si="0"/>
        <v>8725787059</v>
      </c>
      <c r="J11" s="6"/>
      <c r="K11" s="6">
        <v>0</v>
      </c>
      <c r="L11" s="6"/>
      <c r="M11" s="6">
        <v>54212246712</v>
      </c>
      <c r="N11" s="6"/>
      <c r="O11" s="6">
        <v>2539129721</v>
      </c>
      <c r="P11" s="6"/>
      <c r="Q11" s="6">
        <f t="shared" si="1"/>
        <v>56751376433</v>
      </c>
    </row>
    <row r="12" spans="1:17">
      <c r="A12" s="1" t="s">
        <v>211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0</v>
      </c>
      <c r="L12" s="6"/>
      <c r="M12" s="6">
        <v>0</v>
      </c>
      <c r="N12" s="6"/>
      <c r="O12" s="6">
        <v>4751451679</v>
      </c>
      <c r="P12" s="6"/>
      <c r="Q12" s="6">
        <f t="shared" si="1"/>
        <v>4751451679</v>
      </c>
    </row>
    <row r="13" spans="1:17">
      <c r="A13" s="1" t="s">
        <v>63</v>
      </c>
      <c r="C13" s="6">
        <v>0</v>
      </c>
      <c r="D13" s="6"/>
      <c r="E13" s="6">
        <v>532988138</v>
      </c>
      <c r="F13" s="6"/>
      <c r="G13" s="6">
        <v>0</v>
      </c>
      <c r="H13" s="6"/>
      <c r="I13" s="6">
        <f t="shared" si="0"/>
        <v>532988138</v>
      </c>
      <c r="J13" s="6"/>
      <c r="K13" s="6">
        <v>0</v>
      </c>
      <c r="L13" s="6"/>
      <c r="M13" s="6">
        <v>1943912333</v>
      </c>
      <c r="N13" s="6"/>
      <c r="O13" s="6">
        <v>1543238990</v>
      </c>
      <c r="P13" s="6"/>
      <c r="Q13" s="6">
        <f t="shared" si="1"/>
        <v>3487151323</v>
      </c>
    </row>
    <row r="14" spans="1:17">
      <c r="A14" s="1" t="s">
        <v>212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0</v>
      </c>
      <c r="L14" s="6"/>
      <c r="M14" s="6">
        <v>0</v>
      </c>
      <c r="N14" s="6"/>
      <c r="O14" s="6">
        <v>2316443270</v>
      </c>
      <c r="P14" s="6"/>
      <c r="Q14" s="6">
        <f t="shared" si="1"/>
        <v>2316443270</v>
      </c>
    </row>
    <row r="15" spans="1:17">
      <c r="A15" s="1" t="s">
        <v>213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0</v>
      </c>
      <c r="L15" s="6"/>
      <c r="M15" s="6">
        <v>0</v>
      </c>
      <c r="N15" s="6"/>
      <c r="O15" s="6">
        <v>1897317767</v>
      </c>
      <c r="P15" s="6"/>
      <c r="Q15" s="6">
        <f t="shared" si="1"/>
        <v>1897317767</v>
      </c>
    </row>
    <row r="16" spans="1:17">
      <c r="A16" s="1" t="s">
        <v>176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1232050184</v>
      </c>
      <c r="L16" s="6"/>
      <c r="M16" s="6">
        <v>0</v>
      </c>
      <c r="N16" s="6"/>
      <c r="O16" s="6">
        <v>366442063</v>
      </c>
      <c r="P16" s="6"/>
      <c r="Q16" s="6">
        <f t="shared" si="1"/>
        <v>1598492247</v>
      </c>
    </row>
    <row r="17" spans="1:17">
      <c r="A17" s="1" t="s">
        <v>214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0</v>
      </c>
      <c r="L17" s="6"/>
      <c r="M17" s="6">
        <v>0</v>
      </c>
      <c r="N17" s="6"/>
      <c r="O17" s="6">
        <v>2243750318</v>
      </c>
      <c r="P17" s="6"/>
      <c r="Q17" s="6">
        <f t="shared" si="1"/>
        <v>2243750318</v>
      </c>
    </row>
    <row r="18" spans="1:17">
      <c r="A18" s="1" t="s">
        <v>215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0</v>
      </c>
      <c r="L18" s="6"/>
      <c r="M18" s="6">
        <v>0</v>
      </c>
      <c r="N18" s="6"/>
      <c r="O18" s="6">
        <v>12100011685</v>
      </c>
      <c r="P18" s="6"/>
      <c r="Q18" s="6">
        <f t="shared" si="1"/>
        <v>12100011685</v>
      </c>
    </row>
    <row r="19" spans="1:17">
      <c r="A19" s="1" t="s">
        <v>174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17963471962</v>
      </c>
      <c r="L19" s="6"/>
      <c r="M19" s="6">
        <v>0</v>
      </c>
      <c r="N19" s="6"/>
      <c r="O19" s="6">
        <v>3531084375</v>
      </c>
      <c r="P19" s="6"/>
      <c r="Q19" s="6">
        <f t="shared" si="1"/>
        <v>21494556337</v>
      </c>
    </row>
    <row r="20" spans="1:17">
      <c r="A20" s="1" t="s">
        <v>216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0</v>
      </c>
      <c r="L20" s="6"/>
      <c r="M20" s="6">
        <v>0</v>
      </c>
      <c r="N20" s="6"/>
      <c r="O20" s="6">
        <v>3407939524</v>
      </c>
      <c r="P20" s="6"/>
      <c r="Q20" s="6">
        <f t="shared" si="1"/>
        <v>3407939524</v>
      </c>
    </row>
    <row r="21" spans="1:17">
      <c r="A21" s="1" t="s">
        <v>217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0</v>
      </c>
      <c r="L21" s="6"/>
      <c r="M21" s="6">
        <v>0</v>
      </c>
      <c r="N21" s="6"/>
      <c r="O21" s="6">
        <v>17611920223</v>
      </c>
      <c r="P21" s="6"/>
      <c r="Q21" s="6">
        <f t="shared" si="1"/>
        <v>17611920223</v>
      </c>
    </row>
    <row r="22" spans="1:17">
      <c r="A22" s="1" t="s">
        <v>218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0</v>
      </c>
      <c r="L22" s="6"/>
      <c r="M22" s="6">
        <v>0</v>
      </c>
      <c r="N22" s="6"/>
      <c r="O22" s="6">
        <v>10475258105</v>
      </c>
      <c r="P22" s="6"/>
      <c r="Q22" s="6">
        <f t="shared" si="1"/>
        <v>10475258105</v>
      </c>
    </row>
    <row r="23" spans="1:17">
      <c r="A23" s="1" t="s">
        <v>219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0</v>
      </c>
      <c r="L23" s="6"/>
      <c r="M23" s="6">
        <v>0</v>
      </c>
      <c r="N23" s="6"/>
      <c r="O23" s="6">
        <v>14521977978</v>
      </c>
      <c r="P23" s="6"/>
      <c r="Q23" s="6">
        <f t="shared" si="1"/>
        <v>14521977978</v>
      </c>
    </row>
    <row r="24" spans="1:17">
      <c r="A24" s="1" t="s">
        <v>170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13160321841</v>
      </c>
      <c r="L24" s="6"/>
      <c r="M24" s="6">
        <v>0</v>
      </c>
      <c r="N24" s="6"/>
      <c r="O24" s="6">
        <v>6376588140</v>
      </c>
      <c r="P24" s="6"/>
      <c r="Q24" s="6">
        <f t="shared" si="1"/>
        <v>19536909981</v>
      </c>
    </row>
    <row r="25" spans="1:17">
      <c r="A25" s="1" t="s">
        <v>220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0</v>
      </c>
      <c r="L25" s="6"/>
      <c r="M25" s="6">
        <v>0</v>
      </c>
      <c r="N25" s="6"/>
      <c r="O25" s="6">
        <v>33108909843</v>
      </c>
      <c r="P25" s="6"/>
      <c r="Q25" s="6">
        <f t="shared" si="1"/>
        <v>33108909843</v>
      </c>
    </row>
    <row r="26" spans="1:17">
      <c r="A26" s="1" t="s">
        <v>221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0</v>
      </c>
      <c r="L26" s="6"/>
      <c r="M26" s="6">
        <v>0</v>
      </c>
      <c r="N26" s="6"/>
      <c r="O26" s="6">
        <v>850817998</v>
      </c>
      <c r="P26" s="6"/>
      <c r="Q26" s="6">
        <f t="shared" si="1"/>
        <v>850817998</v>
      </c>
    </row>
    <row r="27" spans="1:17">
      <c r="A27" s="1" t="s">
        <v>66</v>
      </c>
      <c r="C27" s="6">
        <v>0</v>
      </c>
      <c r="D27" s="6"/>
      <c r="E27" s="6">
        <v>90357510</v>
      </c>
      <c r="F27" s="6"/>
      <c r="G27" s="6">
        <v>0</v>
      </c>
      <c r="H27" s="6"/>
      <c r="I27" s="6">
        <f t="shared" si="0"/>
        <v>90357510</v>
      </c>
      <c r="J27" s="6"/>
      <c r="K27" s="6">
        <v>0</v>
      </c>
      <c r="L27" s="6"/>
      <c r="M27" s="6">
        <v>415683994</v>
      </c>
      <c r="N27" s="6"/>
      <c r="O27" s="6">
        <v>252322935</v>
      </c>
      <c r="P27" s="6"/>
      <c r="Q27" s="6">
        <f t="shared" si="1"/>
        <v>668006929</v>
      </c>
    </row>
    <row r="28" spans="1:17">
      <c r="A28" s="1" t="s">
        <v>172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20451096986</v>
      </c>
      <c r="L28" s="6"/>
      <c r="M28" s="6">
        <v>0</v>
      </c>
      <c r="N28" s="6"/>
      <c r="O28" s="6">
        <v>24818687</v>
      </c>
      <c r="P28" s="6"/>
      <c r="Q28" s="6">
        <f t="shared" si="1"/>
        <v>20475915673</v>
      </c>
    </row>
    <row r="29" spans="1:17">
      <c r="A29" s="1" t="s">
        <v>222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0</v>
      </c>
      <c r="L29" s="6"/>
      <c r="M29" s="6">
        <v>0</v>
      </c>
      <c r="N29" s="6"/>
      <c r="O29" s="6">
        <v>1857945853</v>
      </c>
      <c r="P29" s="6"/>
      <c r="Q29" s="6">
        <f t="shared" si="1"/>
        <v>1857945853</v>
      </c>
    </row>
    <row r="30" spans="1:17">
      <c r="A30" s="1" t="s">
        <v>57</v>
      </c>
      <c r="C30" s="6">
        <v>0</v>
      </c>
      <c r="D30" s="6"/>
      <c r="E30" s="6">
        <v>5940063748</v>
      </c>
      <c r="F30" s="6"/>
      <c r="G30" s="6">
        <v>0</v>
      </c>
      <c r="H30" s="6"/>
      <c r="I30" s="6">
        <f t="shared" si="0"/>
        <v>5940063748</v>
      </c>
      <c r="J30" s="6"/>
      <c r="K30" s="6">
        <v>0</v>
      </c>
      <c r="L30" s="6"/>
      <c r="M30" s="6">
        <v>65642362867</v>
      </c>
      <c r="N30" s="6"/>
      <c r="O30" s="6">
        <v>10123460787</v>
      </c>
      <c r="P30" s="6"/>
      <c r="Q30" s="6">
        <f t="shared" si="1"/>
        <v>75765823654</v>
      </c>
    </row>
    <row r="31" spans="1:17">
      <c r="A31" s="1" t="s">
        <v>130</v>
      </c>
      <c r="C31" s="6">
        <v>806750547</v>
      </c>
      <c r="D31" s="6"/>
      <c r="E31" s="6">
        <v>0</v>
      </c>
      <c r="F31" s="6"/>
      <c r="G31" s="6">
        <v>0</v>
      </c>
      <c r="H31" s="6"/>
      <c r="I31" s="6">
        <f t="shared" si="0"/>
        <v>806750547</v>
      </c>
      <c r="J31" s="6"/>
      <c r="K31" s="6">
        <v>66222877918</v>
      </c>
      <c r="L31" s="6"/>
      <c r="M31" s="6">
        <v>1908154086</v>
      </c>
      <c r="N31" s="6"/>
      <c r="O31" s="6">
        <v>15458456277</v>
      </c>
      <c r="P31" s="6"/>
      <c r="Q31" s="6">
        <f t="shared" si="1"/>
        <v>83589488281</v>
      </c>
    </row>
    <row r="32" spans="1:17">
      <c r="A32" s="1" t="s">
        <v>133</v>
      </c>
      <c r="C32" s="6">
        <v>1833523973</v>
      </c>
      <c r="D32" s="6"/>
      <c r="E32" s="6">
        <v>0</v>
      </c>
      <c r="F32" s="6"/>
      <c r="G32" s="6">
        <v>0</v>
      </c>
      <c r="H32" s="6"/>
      <c r="I32" s="6">
        <f t="shared" si="0"/>
        <v>1833523973</v>
      </c>
      <c r="J32" s="6"/>
      <c r="K32" s="6">
        <v>7188520327</v>
      </c>
      <c r="L32" s="6"/>
      <c r="M32" s="6">
        <v>3963145833</v>
      </c>
      <c r="N32" s="6"/>
      <c r="O32" s="6">
        <v>784805587</v>
      </c>
      <c r="P32" s="6"/>
      <c r="Q32" s="6">
        <f t="shared" si="1"/>
        <v>11936471747</v>
      </c>
    </row>
    <row r="33" spans="1:17">
      <c r="A33" s="1" t="s">
        <v>223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0</v>
      </c>
      <c r="L33" s="6"/>
      <c r="M33" s="6">
        <v>0</v>
      </c>
      <c r="N33" s="6"/>
      <c r="O33" s="6">
        <v>4259106569</v>
      </c>
      <c r="P33" s="6"/>
      <c r="Q33" s="6">
        <f t="shared" si="1"/>
        <v>4259106569</v>
      </c>
    </row>
    <row r="34" spans="1:17">
      <c r="A34" s="1" t="s">
        <v>123</v>
      </c>
      <c r="C34" s="6">
        <v>646136985</v>
      </c>
      <c r="D34" s="6"/>
      <c r="E34" s="6">
        <v>38642994</v>
      </c>
      <c r="F34" s="6"/>
      <c r="G34" s="6">
        <v>0</v>
      </c>
      <c r="H34" s="6"/>
      <c r="I34" s="6">
        <f t="shared" si="0"/>
        <v>684779979</v>
      </c>
      <c r="J34" s="6"/>
      <c r="K34" s="6">
        <v>4380436455</v>
      </c>
      <c r="L34" s="6"/>
      <c r="M34" s="6">
        <v>309576156</v>
      </c>
      <c r="N34" s="6"/>
      <c r="O34" s="6">
        <v>0</v>
      </c>
      <c r="P34" s="6"/>
      <c r="Q34" s="6">
        <f t="shared" si="1"/>
        <v>4690012611</v>
      </c>
    </row>
    <row r="35" spans="1:17">
      <c r="A35" s="1" t="s">
        <v>120</v>
      </c>
      <c r="C35" s="6">
        <v>1266991739</v>
      </c>
      <c r="D35" s="6"/>
      <c r="E35" s="6">
        <v>195164620</v>
      </c>
      <c r="F35" s="6"/>
      <c r="G35" s="6">
        <v>0</v>
      </c>
      <c r="H35" s="6"/>
      <c r="I35" s="6">
        <f t="shared" si="0"/>
        <v>1462156359</v>
      </c>
      <c r="J35" s="6"/>
      <c r="K35" s="6">
        <v>16002676354</v>
      </c>
      <c r="L35" s="6"/>
      <c r="M35" s="6">
        <v>805154039</v>
      </c>
      <c r="N35" s="6"/>
      <c r="O35" s="6">
        <v>0</v>
      </c>
      <c r="P35" s="6"/>
      <c r="Q35" s="6">
        <f t="shared" si="1"/>
        <v>16807830393</v>
      </c>
    </row>
    <row r="36" spans="1:17">
      <c r="A36" s="1" t="s">
        <v>126</v>
      </c>
      <c r="C36" s="6">
        <v>2923181715</v>
      </c>
      <c r="D36" s="6"/>
      <c r="E36" s="6">
        <v>1461159270</v>
      </c>
      <c r="F36" s="6"/>
      <c r="G36" s="6">
        <v>0</v>
      </c>
      <c r="H36" s="6"/>
      <c r="I36" s="6">
        <f t="shared" si="0"/>
        <v>4384340985</v>
      </c>
      <c r="J36" s="6"/>
      <c r="K36" s="6">
        <v>17678075544</v>
      </c>
      <c r="L36" s="6"/>
      <c r="M36" s="6">
        <v>2198725562</v>
      </c>
      <c r="N36" s="6"/>
      <c r="O36" s="6">
        <v>0</v>
      </c>
      <c r="P36" s="6"/>
      <c r="Q36" s="6">
        <f t="shared" si="1"/>
        <v>19876801106</v>
      </c>
    </row>
    <row r="37" spans="1:17">
      <c r="A37" s="1" t="s">
        <v>129</v>
      </c>
      <c r="C37" s="6">
        <v>2687630137</v>
      </c>
      <c r="D37" s="6"/>
      <c r="E37" s="6">
        <v>310343740</v>
      </c>
      <c r="F37" s="6"/>
      <c r="G37" s="6">
        <v>0</v>
      </c>
      <c r="H37" s="6"/>
      <c r="I37" s="6">
        <f t="shared" si="0"/>
        <v>2997973877</v>
      </c>
      <c r="J37" s="6"/>
      <c r="K37" s="6">
        <v>34016645184</v>
      </c>
      <c r="L37" s="6"/>
      <c r="M37" s="6">
        <v>3618743984</v>
      </c>
      <c r="N37" s="6"/>
      <c r="O37" s="6">
        <v>0</v>
      </c>
      <c r="P37" s="6"/>
      <c r="Q37" s="6">
        <f t="shared" si="1"/>
        <v>37635389168</v>
      </c>
    </row>
    <row r="38" spans="1:17">
      <c r="A38" s="1" t="s">
        <v>117</v>
      </c>
      <c r="C38" s="6">
        <v>2762672380</v>
      </c>
      <c r="D38" s="6"/>
      <c r="E38" s="6">
        <v>311343559</v>
      </c>
      <c r="F38" s="6"/>
      <c r="G38" s="6">
        <v>0</v>
      </c>
      <c r="H38" s="6"/>
      <c r="I38" s="6">
        <f t="shared" si="0"/>
        <v>3074015939</v>
      </c>
      <c r="J38" s="6"/>
      <c r="K38" s="6">
        <v>34024788400</v>
      </c>
      <c r="L38" s="6"/>
      <c r="M38" s="6">
        <v>3751719878</v>
      </c>
      <c r="N38" s="6"/>
      <c r="O38" s="6">
        <v>0</v>
      </c>
      <c r="P38" s="6"/>
      <c r="Q38" s="6">
        <f t="shared" si="1"/>
        <v>37776508278</v>
      </c>
    </row>
    <row r="39" spans="1:17">
      <c r="A39" s="1" t="s">
        <v>114</v>
      </c>
      <c r="C39" s="6">
        <v>2962114156</v>
      </c>
      <c r="D39" s="6"/>
      <c r="E39" s="6">
        <v>232757805</v>
      </c>
      <c r="F39" s="6"/>
      <c r="G39" s="6">
        <v>0</v>
      </c>
      <c r="H39" s="6"/>
      <c r="I39" s="6">
        <f t="shared" si="0"/>
        <v>3194871961</v>
      </c>
      <c r="J39" s="6"/>
      <c r="K39" s="6">
        <v>22121452496</v>
      </c>
      <c r="L39" s="6"/>
      <c r="M39" s="6">
        <v>2551817952</v>
      </c>
      <c r="N39" s="6"/>
      <c r="O39" s="6">
        <v>0</v>
      </c>
      <c r="P39" s="6"/>
      <c r="Q39" s="6">
        <f t="shared" si="1"/>
        <v>24673270448</v>
      </c>
    </row>
    <row r="40" spans="1:17">
      <c r="A40" s="1" t="s">
        <v>111</v>
      </c>
      <c r="C40" s="6">
        <v>5401602277</v>
      </c>
      <c r="D40" s="6"/>
      <c r="E40" s="6">
        <v>1266970320</v>
      </c>
      <c r="F40" s="6"/>
      <c r="G40" s="6">
        <v>0</v>
      </c>
      <c r="H40" s="6"/>
      <c r="I40" s="6">
        <f t="shared" si="0"/>
        <v>6668572597</v>
      </c>
      <c r="J40" s="6"/>
      <c r="K40" s="6">
        <v>30873548690</v>
      </c>
      <c r="L40" s="6"/>
      <c r="M40" s="6">
        <v>2605721560</v>
      </c>
      <c r="N40" s="6"/>
      <c r="O40" s="6">
        <v>0</v>
      </c>
      <c r="P40" s="6"/>
      <c r="Q40" s="6">
        <f t="shared" si="1"/>
        <v>33479270250</v>
      </c>
    </row>
    <row r="41" spans="1:17">
      <c r="A41" s="1" t="s">
        <v>106</v>
      </c>
      <c r="C41" s="6">
        <v>119845890</v>
      </c>
      <c r="D41" s="6"/>
      <c r="E41" s="6">
        <v>180567266</v>
      </c>
      <c r="F41" s="6"/>
      <c r="G41" s="6">
        <v>0</v>
      </c>
      <c r="H41" s="6"/>
      <c r="I41" s="6">
        <f t="shared" si="0"/>
        <v>300413156</v>
      </c>
      <c r="J41" s="6"/>
      <c r="K41" s="6">
        <v>178613015</v>
      </c>
      <c r="L41" s="6"/>
      <c r="M41" s="6">
        <v>196011322</v>
      </c>
      <c r="N41" s="6"/>
      <c r="O41" s="6">
        <v>0</v>
      </c>
      <c r="P41" s="6"/>
      <c r="Q41" s="6">
        <f t="shared" si="1"/>
        <v>374624337</v>
      </c>
    </row>
    <row r="42" spans="1:17">
      <c r="A42" s="1" t="s">
        <v>69</v>
      </c>
      <c r="C42" s="6">
        <v>0</v>
      </c>
      <c r="D42" s="6"/>
      <c r="E42" s="6">
        <v>690401402</v>
      </c>
      <c r="F42" s="6"/>
      <c r="G42" s="6">
        <v>0</v>
      </c>
      <c r="H42" s="6"/>
      <c r="I42" s="6">
        <f t="shared" si="0"/>
        <v>690401402</v>
      </c>
      <c r="J42" s="6"/>
      <c r="K42" s="6">
        <v>0</v>
      </c>
      <c r="L42" s="6"/>
      <c r="M42" s="6">
        <v>4634232600</v>
      </c>
      <c r="N42" s="6"/>
      <c r="O42" s="6">
        <v>0</v>
      </c>
      <c r="P42" s="6"/>
      <c r="Q42" s="6">
        <f t="shared" si="1"/>
        <v>4634232600</v>
      </c>
    </row>
    <row r="43" spans="1:17">
      <c r="A43" s="1" t="s">
        <v>75</v>
      </c>
      <c r="C43" s="6">
        <v>0</v>
      </c>
      <c r="D43" s="6"/>
      <c r="E43" s="6">
        <v>868789603</v>
      </c>
      <c r="F43" s="6"/>
      <c r="G43" s="6">
        <v>0</v>
      </c>
      <c r="H43" s="6"/>
      <c r="I43" s="6">
        <f t="shared" si="0"/>
        <v>868789603</v>
      </c>
      <c r="J43" s="6"/>
      <c r="K43" s="6">
        <v>0</v>
      </c>
      <c r="L43" s="6"/>
      <c r="M43" s="6">
        <v>6605690862</v>
      </c>
      <c r="N43" s="6"/>
      <c r="O43" s="6">
        <v>0</v>
      </c>
      <c r="P43" s="6"/>
      <c r="Q43" s="6">
        <f t="shared" si="1"/>
        <v>6605690862</v>
      </c>
    </row>
    <row r="44" spans="1:17">
      <c r="A44" s="1" t="s">
        <v>83</v>
      </c>
      <c r="C44" s="6">
        <v>0</v>
      </c>
      <c r="D44" s="6"/>
      <c r="E44" s="6">
        <v>202215542</v>
      </c>
      <c r="F44" s="6"/>
      <c r="G44" s="6">
        <v>0</v>
      </c>
      <c r="H44" s="6"/>
      <c r="I44" s="6">
        <f t="shared" si="0"/>
        <v>202215542</v>
      </c>
      <c r="J44" s="6"/>
      <c r="K44" s="6">
        <v>0</v>
      </c>
      <c r="L44" s="6"/>
      <c r="M44" s="6">
        <v>203451723</v>
      </c>
      <c r="N44" s="6"/>
      <c r="O44" s="6">
        <v>0</v>
      </c>
      <c r="P44" s="6"/>
      <c r="Q44" s="6">
        <f t="shared" si="1"/>
        <v>203451723</v>
      </c>
    </row>
    <row r="45" spans="1:17">
      <c r="A45" s="1" t="s">
        <v>86</v>
      </c>
      <c r="C45" s="6">
        <v>0</v>
      </c>
      <c r="D45" s="6"/>
      <c r="E45" s="6">
        <v>10006186</v>
      </c>
      <c r="F45" s="6"/>
      <c r="G45" s="6">
        <v>0</v>
      </c>
      <c r="H45" s="6"/>
      <c r="I45" s="6">
        <f t="shared" si="0"/>
        <v>10006186</v>
      </c>
      <c r="J45" s="6"/>
      <c r="K45" s="6">
        <v>0</v>
      </c>
      <c r="L45" s="6"/>
      <c r="M45" s="6">
        <v>10484209</v>
      </c>
      <c r="N45" s="6"/>
      <c r="O45" s="6">
        <v>0</v>
      </c>
      <c r="P45" s="6"/>
      <c r="Q45" s="6">
        <f t="shared" si="1"/>
        <v>10484209</v>
      </c>
    </row>
    <row r="46" spans="1:17">
      <c r="A46" s="1" t="s">
        <v>91</v>
      </c>
      <c r="C46" s="6">
        <v>0</v>
      </c>
      <c r="D46" s="6"/>
      <c r="E46" s="6">
        <v>5700050795</v>
      </c>
      <c r="F46" s="6"/>
      <c r="G46" s="6">
        <v>0</v>
      </c>
      <c r="H46" s="6"/>
      <c r="I46" s="6">
        <f t="shared" si="0"/>
        <v>5700050795</v>
      </c>
      <c r="J46" s="6"/>
      <c r="K46" s="6">
        <v>0</v>
      </c>
      <c r="L46" s="6"/>
      <c r="M46" s="6">
        <v>16851787597</v>
      </c>
      <c r="N46" s="6"/>
      <c r="O46" s="6">
        <v>0</v>
      </c>
      <c r="P46" s="6"/>
      <c r="Q46" s="6">
        <f t="shared" si="1"/>
        <v>16851787597</v>
      </c>
    </row>
    <row r="47" spans="1:17">
      <c r="A47" s="1" t="s">
        <v>94</v>
      </c>
      <c r="C47" s="6">
        <v>0</v>
      </c>
      <c r="D47" s="6"/>
      <c r="E47" s="6">
        <v>5661497588</v>
      </c>
      <c r="F47" s="6"/>
      <c r="G47" s="6">
        <v>0</v>
      </c>
      <c r="H47" s="6"/>
      <c r="I47" s="6">
        <f t="shared" si="0"/>
        <v>5661497588</v>
      </c>
      <c r="J47" s="6"/>
      <c r="K47" s="6">
        <v>0</v>
      </c>
      <c r="L47" s="6"/>
      <c r="M47" s="6">
        <v>15965664771</v>
      </c>
      <c r="N47" s="6"/>
      <c r="O47" s="6">
        <v>0</v>
      </c>
      <c r="P47" s="6"/>
      <c r="Q47" s="6">
        <f t="shared" si="1"/>
        <v>15965664771</v>
      </c>
    </row>
    <row r="48" spans="1:17">
      <c r="A48" s="1" t="s">
        <v>97</v>
      </c>
      <c r="C48" s="6">
        <v>0</v>
      </c>
      <c r="D48" s="6"/>
      <c r="E48" s="6">
        <v>7572311721</v>
      </c>
      <c r="F48" s="6"/>
      <c r="G48" s="6">
        <v>0</v>
      </c>
      <c r="H48" s="6"/>
      <c r="I48" s="6">
        <f t="shared" si="0"/>
        <v>7572311721</v>
      </c>
      <c r="J48" s="6"/>
      <c r="K48" s="6">
        <v>0</v>
      </c>
      <c r="L48" s="6"/>
      <c r="M48" s="6">
        <v>10744987761</v>
      </c>
      <c r="N48" s="6"/>
      <c r="O48" s="6">
        <v>0</v>
      </c>
      <c r="P48" s="6"/>
      <c r="Q48" s="6">
        <f t="shared" si="1"/>
        <v>10744987761</v>
      </c>
    </row>
    <row r="49" spans="1:17">
      <c r="A49" s="1" t="s">
        <v>103</v>
      </c>
      <c r="C49" s="6">
        <v>0</v>
      </c>
      <c r="D49" s="6"/>
      <c r="E49" s="6">
        <v>308766260</v>
      </c>
      <c r="F49" s="6"/>
      <c r="G49" s="6">
        <v>0</v>
      </c>
      <c r="H49" s="6"/>
      <c r="I49" s="6">
        <f t="shared" si="0"/>
        <v>308766260</v>
      </c>
      <c r="J49" s="6"/>
      <c r="K49" s="6">
        <v>0</v>
      </c>
      <c r="L49" s="6"/>
      <c r="M49" s="6">
        <v>511861970</v>
      </c>
      <c r="N49" s="6"/>
      <c r="O49" s="6">
        <v>0</v>
      </c>
      <c r="P49" s="6"/>
      <c r="Q49" s="6">
        <f t="shared" si="1"/>
        <v>511861970</v>
      </c>
    </row>
    <row r="50" spans="1:17">
      <c r="A50" s="1" t="s">
        <v>80</v>
      </c>
      <c r="C50" s="6">
        <v>0</v>
      </c>
      <c r="D50" s="6"/>
      <c r="E50" s="6">
        <v>3432216278</v>
      </c>
      <c r="F50" s="6"/>
      <c r="G50" s="6">
        <v>0</v>
      </c>
      <c r="H50" s="6"/>
      <c r="I50" s="6">
        <f t="shared" si="0"/>
        <v>3432216278</v>
      </c>
      <c r="J50" s="6"/>
      <c r="K50" s="6">
        <v>0</v>
      </c>
      <c r="L50" s="6"/>
      <c r="M50" s="6">
        <v>9100006008</v>
      </c>
      <c r="N50" s="6"/>
      <c r="O50" s="6">
        <v>0</v>
      </c>
      <c r="P50" s="6"/>
      <c r="Q50" s="6">
        <f t="shared" si="1"/>
        <v>9100006008</v>
      </c>
    </row>
    <row r="51" spans="1:17">
      <c r="A51" s="1" t="s">
        <v>100</v>
      </c>
      <c r="C51" s="6">
        <v>0</v>
      </c>
      <c r="D51" s="6"/>
      <c r="E51" s="6">
        <v>3033093570</v>
      </c>
      <c r="F51" s="6"/>
      <c r="G51" s="6">
        <v>0</v>
      </c>
      <c r="H51" s="6"/>
      <c r="I51" s="6">
        <f t="shared" si="0"/>
        <v>3033093570</v>
      </c>
      <c r="J51" s="6"/>
      <c r="K51" s="6">
        <v>0</v>
      </c>
      <c r="L51" s="6"/>
      <c r="M51" s="6">
        <v>11143489117</v>
      </c>
      <c r="N51" s="6"/>
      <c r="O51" s="6">
        <v>0</v>
      </c>
      <c r="P51" s="6"/>
      <c r="Q51" s="6">
        <f t="shared" si="1"/>
        <v>11143489117</v>
      </c>
    </row>
    <row r="52" spans="1:17">
      <c r="A52" s="1" t="s">
        <v>44</v>
      </c>
      <c r="C52" s="6">
        <v>0</v>
      </c>
      <c r="D52" s="6"/>
      <c r="E52" s="6">
        <v>1315996143</v>
      </c>
      <c r="F52" s="6"/>
      <c r="G52" s="6">
        <v>0</v>
      </c>
      <c r="H52" s="6"/>
      <c r="I52" s="6">
        <f t="shared" si="0"/>
        <v>1315996143</v>
      </c>
      <c r="J52" s="6"/>
      <c r="K52" s="6">
        <v>0</v>
      </c>
      <c r="L52" s="6"/>
      <c r="M52" s="6">
        <v>1774250425</v>
      </c>
      <c r="N52" s="6"/>
      <c r="O52" s="6">
        <v>0</v>
      </c>
      <c r="P52" s="6"/>
      <c r="Q52" s="6">
        <f t="shared" si="1"/>
        <v>1774250425</v>
      </c>
    </row>
    <row r="53" spans="1:17">
      <c r="A53" s="1" t="s">
        <v>48</v>
      </c>
      <c r="C53" s="6">
        <v>0</v>
      </c>
      <c r="D53" s="6"/>
      <c r="E53" s="6">
        <v>485782836</v>
      </c>
      <c r="F53" s="6"/>
      <c r="G53" s="6">
        <v>0</v>
      </c>
      <c r="H53" s="6"/>
      <c r="I53" s="6">
        <f t="shared" si="0"/>
        <v>485782836</v>
      </c>
      <c r="J53" s="6"/>
      <c r="K53" s="6">
        <v>0</v>
      </c>
      <c r="L53" s="6"/>
      <c r="M53" s="6">
        <v>613423968</v>
      </c>
      <c r="N53" s="6"/>
      <c r="O53" s="6">
        <v>0</v>
      </c>
      <c r="P53" s="6"/>
      <c r="Q53" s="6">
        <f t="shared" si="1"/>
        <v>613423968</v>
      </c>
    </row>
    <row r="54" spans="1:17">
      <c r="A54" s="1" t="s">
        <v>60</v>
      </c>
      <c r="C54" s="6">
        <v>0</v>
      </c>
      <c r="D54" s="6"/>
      <c r="E54" s="6">
        <v>1358384898</v>
      </c>
      <c r="F54" s="6"/>
      <c r="G54" s="6">
        <v>0</v>
      </c>
      <c r="H54" s="6"/>
      <c r="I54" s="6">
        <f t="shared" si="0"/>
        <v>1358384898</v>
      </c>
      <c r="J54" s="6"/>
      <c r="K54" s="6">
        <v>0</v>
      </c>
      <c r="L54" s="6"/>
      <c r="M54" s="6">
        <v>2945953213</v>
      </c>
      <c r="N54" s="6"/>
      <c r="O54" s="6">
        <v>0</v>
      </c>
      <c r="P54" s="6"/>
      <c r="Q54" s="6">
        <f t="shared" si="1"/>
        <v>2945953213</v>
      </c>
    </row>
    <row r="55" spans="1:17">
      <c r="A55" s="1" t="s">
        <v>72</v>
      </c>
      <c r="C55" s="6">
        <v>0</v>
      </c>
      <c r="D55" s="6"/>
      <c r="E55" s="6">
        <v>1586719235</v>
      </c>
      <c r="F55" s="6"/>
      <c r="G55" s="6">
        <v>0</v>
      </c>
      <c r="H55" s="6"/>
      <c r="I55" s="6">
        <f t="shared" si="0"/>
        <v>1586719235</v>
      </c>
      <c r="J55" s="6"/>
      <c r="K55" s="6">
        <v>0</v>
      </c>
      <c r="L55" s="6"/>
      <c r="M55" s="6">
        <v>3825258752</v>
      </c>
      <c r="N55" s="6"/>
      <c r="O55" s="6">
        <v>0</v>
      </c>
      <c r="P55" s="6"/>
      <c r="Q55" s="6">
        <f t="shared" si="1"/>
        <v>3825258752</v>
      </c>
    </row>
    <row r="56" spans="1:17">
      <c r="A56" s="1" t="s">
        <v>78</v>
      </c>
      <c r="C56" s="6">
        <v>0</v>
      </c>
      <c r="D56" s="6"/>
      <c r="E56" s="6">
        <v>523291689</v>
      </c>
      <c r="F56" s="6"/>
      <c r="G56" s="6">
        <v>0</v>
      </c>
      <c r="H56" s="6"/>
      <c r="I56" s="6">
        <f t="shared" si="0"/>
        <v>523291689</v>
      </c>
      <c r="J56" s="6"/>
      <c r="K56" s="6">
        <v>0</v>
      </c>
      <c r="L56" s="6"/>
      <c r="M56" s="6">
        <v>882711999</v>
      </c>
      <c r="N56" s="6"/>
      <c r="O56" s="6">
        <v>0</v>
      </c>
      <c r="P56" s="6"/>
      <c r="Q56" s="6">
        <f t="shared" si="1"/>
        <v>882711999</v>
      </c>
    </row>
    <row r="57" spans="1:17">
      <c r="A57" s="1" t="s">
        <v>88</v>
      </c>
      <c r="C57" s="6">
        <v>0</v>
      </c>
      <c r="D57" s="6"/>
      <c r="E57" s="6">
        <v>411073759</v>
      </c>
      <c r="F57" s="6"/>
      <c r="G57" s="6">
        <v>0</v>
      </c>
      <c r="H57" s="6"/>
      <c r="I57" s="6">
        <f t="shared" si="0"/>
        <v>411073759</v>
      </c>
      <c r="J57" s="6"/>
      <c r="K57" s="6">
        <v>0</v>
      </c>
      <c r="L57" s="6"/>
      <c r="M57" s="6">
        <v>891117579</v>
      </c>
      <c r="N57" s="6"/>
      <c r="O57" s="6">
        <v>0</v>
      </c>
      <c r="P57" s="6"/>
      <c r="Q57" s="6">
        <f t="shared" si="1"/>
        <v>891117579</v>
      </c>
    </row>
    <row r="58" spans="1:17" ht="24.75" thickBot="1">
      <c r="C58" s="8">
        <f>SUM(C8:C57)</f>
        <v>27541534265</v>
      </c>
      <c r="D58" s="6"/>
      <c r="E58" s="8">
        <f>SUM(E8:E57)</f>
        <v>5361169849</v>
      </c>
      <c r="F58" s="6"/>
      <c r="G58" s="8">
        <f>SUM(G8:G57)</f>
        <v>52781427520</v>
      </c>
      <c r="H58" s="6"/>
      <c r="I58" s="8">
        <f>SUM(I8:I57)</f>
        <v>85684131634</v>
      </c>
      <c r="J58" s="6"/>
      <c r="K58" s="8">
        <f>SUM(K8:K57)</f>
        <v>312637507813</v>
      </c>
      <c r="L58" s="6"/>
      <c r="M58" s="8">
        <f>SUM(M8:M57)</f>
        <v>235588406442</v>
      </c>
      <c r="N58" s="6"/>
      <c r="O58" s="8">
        <f>SUM(O8:O57)</f>
        <v>212500957205</v>
      </c>
      <c r="P58" s="6"/>
      <c r="Q58" s="8">
        <f>SUM(Q8:Q57)</f>
        <v>760726871460</v>
      </c>
    </row>
    <row r="59" spans="1:17" ht="24.75" thickTop="1">
      <c r="C59" s="13"/>
      <c r="E59" s="13"/>
      <c r="G59" s="13"/>
      <c r="K59" s="13"/>
      <c r="M59" s="13"/>
      <c r="O59" s="1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17" sqref="G17"/>
    </sheetView>
  </sheetViews>
  <sheetFormatPr defaultRowHeight="24"/>
  <cols>
    <col min="1" max="1" width="32.425781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4.75">
      <c r="A3" s="15" t="s">
        <v>161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4.75">
      <c r="A6" s="17" t="s">
        <v>230</v>
      </c>
      <c r="B6" s="17" t="s">
        <v>230</v>
      </c>
      <c r="C6" s="17" t="s">
        <v>230</v>
      </c>
      <c r="E6" s="17" t="s">
        <v>163</v>
      </c>
      <c r="F6" s="17" t="s">
        <v>163</v>
      </c>
      <c r="G6" s="17" t="s">
        <v>163</v>
      </c>
      <c r="I6" s="17" t="s">
        <v>164</v>
      </c>
      <c r="J6" s="17" t="s">
        <v>164</v>
      </c>
      <c r="K6" s="17" t="s">
        <v>164</v>
      </c>
    </row>
    <row r="7" spans="1:11" ht="24.75">
      <c r="A7" s="17" t="s">
        <v>231</v>
      </c>
      <c r="C7" s="17" t="s">
        <v>145</v>
      </c>
      <c r="E7" s="17" t="s">
        <v>232</v>
      </c>
      <c r="G7" s="17" t="s">
        <v>233</v>
      </c>
      <c r="I7" s="17" t="s">
        <v>232</v>
      </c>
      <c r="K7" s="17" t="s">
        <v>233</v>
      </c>
    </row>
    <row r="8" spans="1:11">
      <c r="A8" s="1" t="s">
        <v>151</v>
      </c>
      <c r="C8" s="4" t="s">
        <v>152</v>
      </c>
      <c r="D8" s="4"/>
      <c r="E8" s="5">
        <v>446115</v>
      </c>
      <c r="F8" s="4"/>
      <c r="G8" s="9">
        <f>E8/$E$10</f>
        <v>0.17217025641738132</v>
      </c>
      <c r="H8" s="4"/>
      <c r="I8" s="5">
        <v>158022655</v>
      </c>
      <c r="J8" s="4"/>
      <c r="K8" s="9">
        <f>I8/$I$10</f>
        <v>0.43146641056162444</v>
      </c>
    </row>
    <row r="9" spans="1:11">
      <c r="A9" s="1" t="s">
        <v>158</v>
      </c>
      <c r="C9" s="4" t="s">
        <v>159</v>
      </c>
      <c r="D9" s="4"/>
      <c r="E9" s="5">
        <v>2145012</v>
      </c>
      <c r="F9" s="4"/>
      <c r="G9" s="9">
        <f>E9/$E$10</f>
        <v>0.82782974358261874</v>
      </c>
      <c r="H9" s="4"/>
      <c r="I9" s="5">
        <v>208222900</v>
      </c>
      <c r="J9" s="4"/>
      <c r="K9" s="9">
        <f>I9/$I$10</f>
        <v>0.56853358943837562</v>
      </c>
    </row>
    <row r="10" spans="1:11" ht="24.75" thickBot="1">
      <c r="C10" s="4"/>
      <c r="D10" s="4"/>
      <c r="E10" s="11">
        <f>SUM(E8:E9)</f>
        <v>2591127</v>
      </c>
      <c r="F10" s="4"/>
      <c r="G10" s="10">
        <f>SUM(G8:G9)</f>
        <v>1</v>
      </c>
      <c r="H10" s="4"/>
      <c r="I10" s="11">
        <f>SUM(I8:I9)</f>
        <v>366245555</v>
      </c>
      <c r="J10" s="4"/>
      <c r="K10" s="12">
        <f>SUM(K8:K9)</f>
        <v>1</v>
      </c>
    </row>
    <row r="11" spans="1:11" ht="24.75" thickTop="1">
      <c r="E11" s="3"/>
      <c r="I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G17" sqref="G17"/>
    </sheetView>
  </sheetViews>
  <sheetFormatPr defaultRowHeight="24"/>
  <cols>
    <col min="1" max="1" width="31" style="1" bestFit="1" customWidth="1"/>
    <col min="2" max="2" width="1" style="1" customWidth="1"/>
    <col min="3" max="3" width="15.5703125" style="1" customWidth="1"/>
    <col min="4" max="4" width="1" style="1" customWidth="1"/>
    <col min="5" max="5" width="23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5" t="s">
        <v>0</v>
      </c>
      <c r="B2" s="15"/>
      <c r="C2" s="15"/>
      <c r="D2" s="15"/>
      <c r="E2" s="15"/>
    </row>
    <row r="3" spans="1:5" ht="24.75">
      <c r="A3" s="15" t="s">
        <v>161</v>
      </c>
      <c r="B3" s="15"/>
      <c r="C3" s="15"/>
      <c r="D3" s="15"/>
      <c r="E3" s="15"/>
    </row>
    <row r="4" spans="1:5" ht="24.75">
      <c r="A4" s="15" t="s">
        <v>2</v>
      </c>
      <c r="B4" s="15"/>
      <c r="C4" s="15"/>
      <c r="D4" s="15"/>
      <c r="E4" s="15"/>
    </row>
    <row r="5" spans="1:5" ht="24.75">
      <c r="E5" s="2" t="s">
        <v>243</v>
      </c>
    </row>
    <row r="6" spans="1:5" ht="24.75">
      <c r="A6" s="16" t="s">
        <v>234</v>
      </c>
      <c r="C6" s="17" t="s">
        <v>163</v>
      </c>
      <c r="E6" s="17" t="s">
        <v>244</v>
      </c>
    </row>
    <row r="7" spans="1:5" ht="24.75">
      <c r="A7" s="17" t="s">
        <v>234</v>
      </c>
      <c r="C7" s="17" t="s">
        <v>148</v>
      </c>
      <c r="E7" s="17" t="s">
        <v>148</v>
      </c>
    </row>
    <row r="8" spans="1:5">
      <c r="A8" s="1" t="s">
        <v>235</v>
      </c>
      <c r="C8" s="5">
        <v>1010</v>
      </c>
      <c r="D8" s="4"/>
      <c r="E8" s="5">
        <v>3293785</v>
      </c>
    </row>
    <row r="9" spans="1:5">
      <c r="A9" s="1" t="s">
        <v>236</v>
      </c>
      <c r="C9" s="5">
        <v>93441148</v>
      </c>
      <c r="D9" s="4"/>
      <c r="E9" s="5">
        <v>258556694</v>
      </c>
    </row>
    <row r="10" spans="1:5" ht="24.75" thickBot="1">
      <c r="A10" s="1" t="s">
        <v>34</v>
      </c>
      <c r="C10" s="11">
        <f>SUM(C8:C9)</f>
        <v>93442158</v>
      </c>
      <c r="D10" s="4"/>
      <c r="E10" s="11">
        <f>SUM(E8:E9)</f>
        <v>261850479</v>
      </c>
    </row>
    <row r="11" spans="1:5" ht="24.75" thickTop="1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2"/>
  <sheetViews>
    <sheetView rightToLeft="1" workbookViewId="0">
      <selection activeCell="I22" sqref="I22"/>
    </sheetView>
  </sheetViews>
  <sheetFormatPr defaultRowHeight="24"/>
  <cols>
    <col min="1" max="1" width="31.42578125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20" style="1" customWidth="1"/>
    <col min="11" max="11" width="12.42578125" style="1" bestFit="1" customWidth="1"/>
    <col min="12" max="16384" width="9.140625" style="1"/>
  </cols>
  <sheetData>
    <row r="2" spans="1:11" ht="24.75">
      <c r="A2" s="15" t="s">
        <v>0</v>
      </c>
      <c r="B2" s="15"/>
      <c r="C2" s="15"/>
      <c r="D2" s="15"/>
      <c r="E2" s="15"/>
      <c r="F2" s="15"/>
      <c r="G2" s="15"/>
    </row>
    <row r="3" spans="1:11" ht="24.75">
      <c r="A3" s="15" t="s">
        <v>161</v>
      </c>
      <c r="B3" s="15"/>
      <c r="C3" s="15"/>
      <c r="D3" s="15"/>
      <c r="E3" s="15"/>
      <c r="F3" s="15"/>
      <c r="G3" s="15"/>
    </row>
    <row r="4" spans="1:11" ht="24.75">
      <c r="A4" s="15" t="s">
        <v>2</v>
      </c>
      <c r="B4" s="15"/>
      <c r="C4" s="15"/>
      <c r="D4" s="15"/>
      <c r="E4" s="15"/>
      <c r="F4" s="15"/>
      <c r="G4" s="15"/>
    </row>
    <row r="6" spans="1:11" ht="24.75">
      <c r="A6" s="17" t="s">
        <v>165</v>
      </c>
      <c r="C6" s="17" t="s">
        <v>148</v>
      </c>
      <c r="E6" s="17" t="s">
        <v>227</v>
      </c>
      <c r="G6" s="17" t="s">
        <v>13</v>
      </c>
    </row>
    <row r="7" spans="1:11">
      <c r="A7" s="1" t="s">
        <v>237</v>
      </c>
      <c r="C7" s="6">
        <f>'سرمایه‌گذاری در سهام'!I34</f>
        <v>-251356491</v>
      </c>
      <c r="E7" s="9">
        <f>C7/$C$11</f>
        <v>-2.9388517812872061E-3</v>
      </c>
      <c r="G7" s="9">
        <v>-4.3268544524571388E-5</v>
      </c>
      <c r="J7" s="3"/>
    </row>
    <row r="8" spans="1:11">
      <c r="A8" s="1" t="s">
        <v>238</v>
      </c>
      <c r="C8" s="6">
        <f>'سرمایه‌گذاری در اوراق بهادار'!I58</f>
        <v>85684131634</v>
      </c>
      <c r="E8" s="9">
        <f t="shared" ref="E8:E10" si="0">C8/$C$11</f>
        <v>1.0018160337885538</v>
      </c>
      <c r="G8" s="9">
        <v>1.4749679429026422E-2</v>
      </c>
      <c r="K8" s="3"/>
    </row>
    <row r="9" spans="1:11">
      <c r="A9" s="1" t="s">
        <v>239</v>
      </c>
      <c r="C9" s="6">
        <f>'درآمد سپرده بانکی'!E10</f>
        <v>2591127</v>
      </c>
      <c r="E9" s="9">
        <f t="shared" si="0"/>
        <v>3.029537120444355E-5</v>
      </c>
      <c r="G9" s="9">
        <v>4.4603699519468183E-7</v>
      </c>
      <c r="K9" s="3"/>
    </row>
    <row r="10" spans="1:11">
      <c r="A10" s="1" t="s">
        <v>234</v>
      </c>
      <c r="C10" s="6">
        <f>'سایر درآمدها'!C10</f>
        <v>93442158</v>
      </c>
      <c r="E10" s="9">
        <f t="shared" si="0"/>
        <v>1.0925226215288809E-3</v>
      </c>
      <c r="G10" s="9">
        <v>1.6085147265582391E-5</v>
      </c>
      <c r="J10" s="3"/>
    </row>
    <row r="11" spans="1:11" ht="24.75" thickBot="1">
      <c r="C11" s="8">
        <f>SUM(C7:C10)</f>
        <v>85528808428</v>
      </c>
      <c r="E11" s="12">
        <f>SUM(E7:E10)</f>
        <v>1</v>
      </c>
      <c r="G11" s="12">
        <f>SUM(G7:G10)</f>
        <v>1.4722942068762627E-2</v>
      </c>
      <c r="J11" s="3"/>
    </row>
    <row r="12" spans="1:11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workbookViewId="0">
      <selection activeCell="E11" sqref="E11"/>
    </sheetView>
  </sheetViews>
  <sheetFormatPr defaultRowHeight="24"/>
  <cols>
    <col min="1" max="1" width="34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6" t="s">
        <v>3</v>
      </c>
      <c r="C6" s="17" t="s">
        <v>240</v>
      </c>
      <c r="D6" s="17" t="s">
        <v>4</v>
      </c>
      <c r="E6" s="17" t="s">
        <v>4</v>
      </c>
      <c r="F6" s="17" t="s">
        <v>4</v>
      </c>
      <c r="G6" s="17" t="s">
        <v>4</v>
      </c>
      <c r="H6" s="17" t="s">
        <v>4</v>
      </c>
      <c r="I6" s="17" t="s">
        <v>4</v>
      </c>
      <c r="K6" s="17" t="s">
        <v>6</v>
      </c>
      <c r="L6" s="17" t="s">
        <v>6</v>
      </c>
      <c r="M6" s="17" t="s">
        <v>6</v>
      </c>
      <c r="N6" s="17" t="s">
        <v>6</v>
      </c>
      <c r="O6" s="17" t="s">
        <v>6</v>
      </c>
      <c r="P6" s="17" t="s">
        <v>6</v>
      </c>
      <c r="Q6" s="17" t="s">
        <v>6</v>
      </c>
    </row>
    <row r="7" spans="1:17" ht="24.75">
      <c r="A7" s="17" t="s">
        <v>3</v>
      </c>
      <c r="C7" s="17" t="s">
        <v>27</v>
      </c>
      <c r="E7" s="17" t="s">
        <v>28</v>
      </c>
      <c r="G7" s="17" t="s">
        <v>29</v>
      </c>
      <c r="I7" s="17" t="s">
        <v>30</v>
      </c>
      <c r="K7" s="17" t="s">
        <v>27</v>
      </c>
      <c r="M7" s="17" t="s">
        <v>28</v>
      </c>
      <c r="O7" s="17" t="s">
        <v>29</v>
      </c>
      <c r="Q7" s="17" t="s">
        <v>30</v>
      </c>
    </row>
    <row r="8" spans="1:17">
      <c r="A8" s="1" t="s">
        <v>31</v>
      </c>
      <c r="C8" s="5">
        <v>34494</v>
      </c>
      <c r="D8" s="4"/>
      <c r="E8" s="5">
        <v>28750</v>
      </c>
      <c r="F8" s="4"/>
      <c r="G8" s="4" t="s">
        <v>32</v>
      </c>
      <c r="H8" s="4"/>
      <c r="I8" s="14">
        <v>1</v>
      </c>
      <c r="J8" s="4"/>
      <c r="K8" s="5">
        <v>34494</v>
      </c>
      <c r="L8" s="4"/>
      <c r="M8" s="5">
        <v>28750</v>
      </c>
      <c r="N8" s="4"/>
      <c r="O8" s="4" t="s">
        <v>32</v>
      </c>
      <c r="P8" s="4"/>
      <c r="Q8" s="14">
        <v>1</v>
      </c>
    </row>
    <row r="9" spans="1:17">
      <c r="A9" s="1" t="s">
        <v>33</v>
      </c>
      <c r="C9" s="5">
        <v>0</v>
      </c>
      <c r="D9" s="4"/>
      <c r="E9" s="5">
        <v>0</v>
      </c>
      <c r="F9" s="4"/>
      <c r="G9" s="4">
        <v>0</v>
      </c>
      <c r="H9" s="4"/>
      <c r="I9" s="6">
        <v>0</v>
      </c>
      <c r="J9" s="4"/>
      <c r="K9" s="5">
        <v>100000</v>
      </c>
      <c r="L9" s="4"/>
      <c r="M9" s="5">
        <v>11832</v>
      </c>
      <c r="N9" s="4"/>
      <c r="O9" s="4" t="s">
        <v>35</v>
      </c>
      <c r="P9" s="4"/>
      <c r="Q9" s="14">
        <v>1</v>
      </c>
    </row>
    <row r="10" spans="1:17">
      <c r="I10" s="1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4"/>
  <sheetViews>
    <sheetView rightToLeft="1" topLeftCell="H30" workbookViewId="0">
      <selection activeCell="Q46" sqref="Q46"/>
    </sheetView>
  </sheetViews>
  <sheetFormatPr defaultRowHeight="2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9.1406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9.140625" style="1" bestFit="1" customWidth="1"/>
    <col min="22" max="22" width="1" style="1" customWidth="1"/>
    <col min="23" max="23" width="19.140625" style="1" bestFit="1" customWidth="1"/>
    <col min="24" max="24" width="1" style="1" customWidth="1"/>
    <col min="25" max="25" width="9.140625" style="1" bestFit="1" customWidth="1"/>
    <col min="26" max="26" width="1" style="1" customWidth="1"/>
    <col min="27" max="27" width="17.42578125" style="1" bestFit="1" customWidth="1"/>
    <col min="28" max="28" width="1.28515625" style="1" customWidth="1"/>
    <col min="29" max="29" width="9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9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6" spans="1:37" ht="24.75">
      <c r="A6" s="17" t="s">
        <v>36</v>
      </c>
      <c r="B6" s="17" t="s">
        <v>36</v>
      </c>
      <c r="C6" s="17" t="s">
        <v>36</v>
      </c>
      <c r="D6" s="17" t="s">
        <v>36</v>
      </c>
      <c r="E6" s="17" t="s">
        <v>36</v>
      </c>
      <c r="F6" s="17" t="s">
        <v>36</v>
      </c>
      <c r="G6" s="17" t="s">
        <v>36</v>
      </c>
      <c r="H6" s="17" t="s">
        <v>36</v>
      </c>
      <c r="I6" s="17" t="s">
        <v>36</v>
      </c>
      <c r="J6" s="17" t="s">
        <v>36</v>
      </c>
      <c r="K6" s="17" t="s">
        <v>36</v>
      </c>
      <c r="L6" s="17" t="s">
        <v>36</v>
      </c>
      <c r="M6" s="17" t="s">
        <v>36</v>
      </c>
      <c r="O6" s="17" t="s">
        <v>6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24.75">
      <c r="A7" s="16" t="s">
        <v>37</v>
      </c>
      <c r="C7" s="16" t="s">
        <v>38</v>
      </c>
      <c r="E7" s="16" t="s">
        <v>39</v>
      </c>
      <c r="G7" s="16" t="s">
        <v>40</v>
      </c>
      <c r="I7" s="16" t="s">
        <v>41</v>
      </c>
      <c r="K7" s="16" t="s">
        <v>42</v>
      </c>
      <c r="M7" s="16" t="s">
        <v>30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43</v>
      </c>
      <c r="AG7" s="16" t="s">
        <v>8</v>
      </c>
      <c r="AI7" s="16" t="s">
        <v>9</v>
      </c>
      <c r="AK7" s="16" t="s">
        <v>13</v>
      </c>
    </row>
    <row r="8" spans="1:37" ht="24.75">
      <c r="A8" s="17" t="s">
        <v>37</v>
      </c>
      <c r="C8" s="17" t="s">
        <v>38</v>
      </c>
      <c r="E8" s="17" t="s">
        <v>39</v>
      </c>
      <c r="G8" s="17" t="s">
        <v>40</v>
      </c>
      <c r="I8" s="17" t="s">
        <v>41</v>
      </c>
      <c r="K8" s="17" t="s">
        <v>42</v>
      </c>
      <c r="M8" s="17" t="s">
        <v>30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43</v>
      </c>
      <c r="AG8" s="17" t="s">
        <v>8</v>
      </c>
      <c r="AI8" s="17" t="s">
        <v>9</v>
      </c>
      <c r="AK8" s="17" t="s">
        <v>13</v>
      </c>
    </row>
    <row r="9" spans="1:37">
      <c r="A9" s="1" t="s">
        <v>44</v>
      </c>
      <c r="C9" s="6" t="s">
        <v>45</v>
      </c>
      <c r="D9" s="6"/>
      <c r="E9" s="6" t="s">
        <v>45</v>
      </c>
      <c r="F9" s="6"/>
      <c r="G9" s="6" t="s">
        <v>46</v>
      </c>
      <c r="H9" s="6"/>
      <c r="I9" s="6" t="s">
        <v>47</v>
      </c>
      <c r="J9" s="6"/>
      <c r="K9" s="6">
        <v>0</v>
      </c>
      <c r="L9" s="6"/>
      <c r="M9" s="6">
        <v>0</v>
      </c>
      <c r="N9" s="6"/>
      <c r="O9" s="6">
        <v>101171</v>
      </c>
      <c r="P9" s="6"/>
      <c r="Q9" s="6">
        <v>69532307658</v>
      </c>
      <c r="R9" s="6"/>
      <c r="S9" s="6">
        <v>69990561940</v>
      </c>
      <c r="T9" s="6"/>
      <c r="U9" s="6">
        <v>0</v>
      </c>
      <c r="V9" s="6"/>
      <c r="W9" s="6">
        <v>0</v>
      </c>
      <c r="X9" s="6"/>
      <c r="Y9" s="6">
        <v>0</v>
      </c>
      <c r="Z9" s="6"/>
      <c r="AA9" s="6">
        <v>0</v>
      </c>
      <c r="AB9" s="6"/>
      <c r="AC9" s="6">
        <v>101171</v>
      </c>
      <c r="AD9" s="6"/>
      <c r="AE9" s="6">
        <v>704940</v>
      </c>
      <c r="AF9" s="6"/>
      <c r="AG9" s="6">
        <v>69532307658</v>
      </c>
      <c r="AH9" s="6"/>
      <c r="AI9" s="6">
        <v>71306558083</v>
      </c>
      <c r="AJ9" s="6"/>
      <c r="AK9" s="9">
        <v>1.2274721734988819E-2</v>
      </c>
    </row>
    <row r="10" spans="1:37">
      <c r="A10" s="1" t="s">
        <v>48</v>
      </c>
      <c r="C10" s="6" t="s">
        <v>45</v>
      </c>
      <c r="D10" s="6"/>
      <c r="E10" s="6" t="s">
        <v>45</v>
      </c>
      <c r="F10" s="6"/>
      <c r="G10" s="6" t="s">
        <v>49</v>
      </c>
      <c r="H10" s="6"/>
      <c r="I10" s="6" t="s">
        <v>50</v>
      </c>
      <c r="J10" s="6"/>
      <c r="K10" s="6">
        <v>0</v>
      </c>
      <c r="L10" s="6"/>
      <c r="M10" s="6">
        <v>0</v>
      </c>
      <c r="N10" s="6"/>
      <c r="O10" s="6">
        <v>17907</v>
      </c>
      <c r="P10" s="6"/>
      <c r="Q10" s="6">
        <v>12063741359</v>
      </c>
      <c r="R10" s="6"/>
      <c r="S10" s="6">
        <v>12191382491</v>
      </c>
      <c r="T10" s="6"/>
      <c r="U10" s="6">
        <v>149804</v>
      </c>
      <c r="V10" s="6"/>
      <c r="W10" s="6">
        <v>103792104281</v>
      </c>
      <c r="X10" s="6"/>
      <c r="Y10" s="6">
        <v>0</v>
      </c>
      <c r="Z10" s="6"/>
      <c r="AA10" s="6">
        <v>0</v>
      </c>
      <c r="AB10" s="6"/>
      <c r="AC10" s="6">
        <v>167711</v>
      </c>
      <c r="AD10" s="6"/>
      <c r="AE10" s="6">
        <v>694590</v>
      </c>
      <c r="AF10" s="6"/>
      <c r="AG10" s="6">
        <v>115855845639</v>
      </c>
      <c r="AH10" s="6"/>
      <c r="AI10" s="6">
        <v>116469269607</v>
      </c>
      <c r="AJ10" s="6"/>
      <c r="AK10" s="9">
        <v>2.0049037753852115E-2</v>
      </c>
    </row>
    <row r="11" spans="1:37">
      <c r="A11" s="1" t="s">
        <v>51</v>
      </c>
      <c r="C11" s="6" t="s">
        <v>45</v>
      </c>
      <c r="D11" s="6"/>
      <c r="E11" s="6" t="s">
        <v>45</v>
      </c>
      <c r="F11" s="6"/>
      <c r="G11" s="6" t="s">
        <v>52</v>
      </c>
      <c r="H11" s="6"/>
      <c r="I11" s="6" t="s">
        <v>53</v>
      </c>
      <c r="J11" s="6"/>
      <c r="K11" s="6">
        <v>0</v>
      </c>
      <c r="L11" s="6"/>
      <c r="M11" s="6">
        <v>0</v>
      </c>
      <c r="N11" s="6"/>
      <c r="O11" s="6">
        <v>697106</v>
      </c>
      <c r="P11" s="6"/>
      <c r="Q11" s="6">
        <v>646385584801</v>
      </c>
      <c r="R11" s="6"/>
      <c r="S11" s="6">
        <v>692583798887</v>
      </c>
      <c r="T11" s="6"/>
      <c r="U11" s="6">
        <v>0</v>
      </c>
      <c r="V11" s="6"/>
      <c r="W11" s="6">
        <v>0</v>
      </c>
      <c r="X11" s="6"/>
      <c r="Y11" s="6">
        <v>697106</v>
      </c>
      <c r="Z11" s="6"/>
      <c r="AA11" s="6">
        <v>697106000000</v>
      </c>
      <c r="AB11" s="6"/>
      <c r="AC11" s="6">
        <v>0</v>
      </c>
      <c r="AD11" s="6"/>
      <c r="AE11" s="6">
        <v>0</v>
      </c>
      <c r="AF11" s="6"/>
      <c r="AG11" s="6">
        <v>0</v>
      </c>
      <c r="AH11" s="6"/>
      <c r="AI11" s="6">
        <v>0</v>
      </c>
      <c r="AJ11" s="6"/>
      <c r="AK11" s="9">
        <v>0</v>
      </c>
    </row>
    <row r="12" spans="1:37">
      <c r="A12" s="1" t="s">
        <v>54</v>
      </c>
      <c r="C12" s="6" t="s">
        <v>45</v>
      </c>
      <c r="D12" s="6"/>
      <c r="E12" s="6" t="s">
        <v>45</v>
      </c>
      <c r="F12" s="6"/>
      <c r="G12" s="6" t="s">
        <v>55</v>
      </c>
      <c r="H12" s="6"/>
      <c r="I12" s="6" t="s">
        <v>56</v>
      </c>
      <c r="J12" s="6"/>
      <c r="K12" s="6">
        <v>0</v>
      </c>
      <c r="L12" s="6"/>
      <c r="M12" s="6">
        <v>0</v>
      </c>
      <c r="N12" s="6"/>
      <c r="O12" s="6">
        <v>542241</v>
      </c>
      <c r="P12" s="6"/>
      <c r="Q12" s="6">
        <v>463667642551</v>
      </c>
      <c r="R12" s="6"/>
      <c r="S12" s="6">
        <v>510443634049</v>
      </c>
      <c r="T12" s="6"/>
      <c r="U12" s="6">
        <v>0</v>
      </c>
      <c r="V12" s="6"/>
      <c r="W12" s="6">
        <v>0</v>
      </c>
      <c r="X12" s="6"/>
      <c r="Y12" s="6">
        <v>0</v>
      </c>
      <c r="Z12" s="6"/>
      <c r="AA12" s="6">
        <v>0</v>
      </c>
      <c r="AB12" s="6"/>
      <c r="AC12" s="6">
        <v>542241</v>
      </c>
      <c r="AD12" s="6"/>
      <c r="AE12" s="6">
        <v>957625</v>
      </c>
      <c r="AF12" s="6"/>
      <c r="AG12" s="6">
        <v>463667642551</v>
      </c>
      <c r="AH12" s="6"/>
      <c r="AI12" s="6">
        <v>519169421108</v>
      </c>
      <c r="AJ12" s="6"/>
      <c r="AK12" s="9">
        <v>8.9369902975799623E-2</v>
      </c>
    </row>
    <row r="13" spans="1:37">
      <c r="A13" s="1" t="s">
        <v>57</v>
      </c>
      <c r="C13" s="6" t="s">
        <v>45</v>
      </c>
      <c r="D13" s="6"/>
      <c r="E13" s="6" t="s">
        <v>45</v>
      </c>
      <c r="F13" s="6"/>
      <c r="G13" s="6" t="s">
        <v>58</v>
      </c>
      <c r="H13" s="6"/>
      <c r="I13" s="6" t="s">
        <v>59</v>
      </c>
      <c r="J13" s="6"/>
      <c r="K13" s="6">
        <v>0</v>
      </c>
      <c r="L13" s="6"/>
      <c r="M13" s="6">
        <v>0</v>
      </c>
      <c r="N13" s="6"/>
      <c r="O13" s="6">
        <v>385538</v>
      </c>
      <c r="P13" s="6"/>
      <c r="Q13" s="6">
        <v>298477755543</v>
      </c>
      <c r="R13" s="6"/>
      <c r="S13" s="6">
        <v>356500191926</v>
      </c>
      <c r="T13" s="6"/>
      <c r="U13" s="6">
        <v>0</v>
      </c>
      <c r="V13" s="6"/>
      <c r="W13" s="6">
        <v>0</v>
      </c>
      <c r="X13" s="6"/>
      <c r="Y13" s="6">
        <v>0</v>
      </c>
      <c r="Z13" s="6"/>
      <c r="AA13" s="6">
        <v>0</v>
      </c>
      <c r="AB13" s="6"/>
      <c r="AC13" s="6">
        <v>385538</v>
      </c>
      <c r="AD13" s="6"/>
      <c r="AE13" s="6">
        <v>940260</v>
      </c>
      <c r="AF13" s="6"/>
      <c r="AG13" s="6">
        <v>298477755543</v>
      </c>
      <c r="AH13" s="6"/>
      <c r="AI13" s="6">
        <v>362440255674</v>
      </c>
      <c r="AJ13" s="6"/>
      <c r="AK13" s="9">
        <v>6.239052064156763E-2</v>
      </c>
    </row>
    <row r="14" spans="1:37">
      <c r="A14" s="1" t="s">
        <v>60</v>
      </c>
      <c r="C14" s="6" t="s">
        <v>45</v>
      </c>
      <c r="D14" s="6"/>
      <c r="E14" s="6" t="s">
        <v>45</v>
      </c>
      <c r="F14" s="6"/>
      <c r="G14" s="6" t="s">
        <v>61</v>
      </c>
      <c r="H14" s="6"/>
      <c r="I14" s="6" t="s">
        <v>62</v>
      </c>
      <c r="J14" s="6"/>
      <c r="K14" s="6">
        <v>0</v>
      </c>
      <c r="L14" s="6"/>
      <c r="M14" s="6">
        <v>0</v>
      </c>
      <c r="N14" s="6"/>
      <c r="O14" s="6">
        <v>109127</v>
      </c>
      <c r="P14" s="6"/>
      <c r="Q14" s="6">
        <v>70653413603</v>
      </c>
      <c r="R14" s="6"/>
      <c r="S14" s="6">
        <v>72240981918</v>
      </c>
      <c r="T14" s="6"/>
      <c r="U14" s="6">
        <v>0</v>
      </c>
      <c r="V14" s="6"/>
      <c r="W14" s="6">
        <v>0</v>
      </c>
      <c r="X14" s="6"/>
      <c r="Y14" s="6">
        <v>0</v>
      </c>
      <c r="Z14" s="6"/>
      <c r="AA14" s="6">
        <v>0</v>
      </c>
      <c r="AB14" s="6"/>
      <c r="AC14" s="6">
        <v>109127</v>
      </c>
      <c r="AD14" s="6"/>
      <c r="AE14" s="6">
        <v>674560</v>
      </c>
      <c r="AF14" s="6"/>
      <c r="AG14" s="6">
        <v>70653413603</v>
      </c>
      <c r="AH14" s="6"/>
      <c r="AI14" s="6">
        <v>73599366816</v>
      </c>
      <c r="AJ14" s="6"/>
      <c r="AK14" s="9">
        <v>1.2669406178408013E-2</v>
      </c>
    </row>
    <row r="15" spans="1:37">
      <c r="A15" s="1" t="s">
        <v>63</v>
      </c>
      <c r="C15" s="6" t="s">
        <v>45</v>
      </c>
      <c r="D15" s="6"/>
      <c r="E15" s="6" t="s">
        <v>45</v>
      </c>
      <c r="F15" s="6"/>
      <c r="G15" s="6" t="s">
        <v>64</v>
      </c>
      <c r="H15" s="6"/>
      <c r="I15" s="6" t="s">
        <v>65</v>
      </c>
      <c r="J15" s="6"/>
      <c r="K15" s="6">
        <v>0</v>
      </c>
      <c r="L15" s="6"/>
      <c r="M15" s="6">
        <v>0</v>
      </c>
      <c r="N15" s="6"/>
      <c r="O15" s="6">
        <v>30186</v>
      </c>
      <c r="P15" s="6"/>
      <c r="Q15" s="6">
        <v>26176795364</v>
      </c>
      <c r="R15" s="6"/>
      <c r="S15" s="6">
        <v>27587719559</v>
      </c>
      <c r="T15" s="6"/>
      <c r="U15" s="6">
        <v>0</v>
      </c>
      <c r="V15" s="6"/>
      <c r="W15" s="6">
        <v>0</v>
      </c>
      <c r="X15" s="6"/>
      <c r="Y15" s="6">
        <v>0</v>
      </c>
      <c r="Z15" s="6"/>
      <c r="AA15" s="6">
        <v>0</v>
      </c>
      <c r="AB15" s="6"/>
      <c r="AC15" s="6">
        <v>30186</v>
      </c>
      <c r="AD15" s="6"/>
      <c r="AE15" s="6">
        <v>931750</v>
      </c>
      <c r="AF15" s="6"/>
      <c r="AG15" s="6">
        <v>26176795364</v>
      </c>
      <c r="AH15" s="6"/>
      <c r="AI15" s="6">
        <v>28120707697</v>
      </c>
      <c r="AJ15" s="6"/>
      <c r="AK15" s="9">
        <v>4.8407028925706239E-3</v>
      </c>
    </row>
    <row r="16" spans="1:37">
      <c r="A16" s="1" t="s">
        <v>66</v>
      </c>
      <c r="C16" s="6" t="s">
        <v>45</v>
      </c>
      <c r="D16" s="6"/>
      <c r="E16" s="6" t="s">
        <v>45</v>
      </c>
      <c r="F16" s="6"/>
      <c r="G16" s="6" t="s">
        <v>67</v>
      </c>
      <c r="H16" s="6"/>
      <c r="I16" s="6" t="s">
        <v>68</v>
      </c>
      <c r="J16" s="6"/>
      <c r="K16" s="6">
        <v>0</v>
      </c>
      <c r="L16" s="6"/>
      <c r="M16" s="6">
        <v>0</v>
      </c>
      <c r="N16" s="6"/>
      <c r="O16" s="6">
        <v>6037</v>
      </c>
      <c r="P16" s="6"/>
      <c r="Q16" s="6">
        <v>5109161656</v>
      </c>
      <c r="R16" s="6"/>
      <c r="S16" s="6">
        <v>5434488140</v>
      </c>
      <c r="T16" s="6"/>
      <c r="U16" s="6">
        <v>0</v>
      </c>
      <c r="V16" s="6"/>
      <c r="W16" s="6">
        <v>0</v>
      </c>
      <c r="X16" s="6"/>
      <c r="Y16" s="6">
        <v>0</v>
      </c>
      <c r="Z16" s="6"/>
      <c r="AA16" s="6">
        <v>0</v>
      </c>
      <c r="AB16" s="6"/>
      <c r="AC16" s="6">
        <v>6037</v>
      </c>
      <c r="AD16" s="6"/>
      <c r="AE16" s="6">
        <v>915330</v>
      </c>
      <c r="AF16" s="6"/>
      <c r="AG16" s="6">
        <v>5109161656</v>
      </c>
      <c r="AH16" s="6"/>
      <c r="AI16" s="6">
        <v>5524845650</v>
      </c>
      <c r="AJ16" s="6"/>
      <c r="AK16" s="9">
        <v>9.5104776903656555E-4</v>
      </c>
    </row>
    <row r="17" spans="1:37">
      <c r="A17" s="1" t="s">
        <v>69</v>
      </c>
      <c r="C17" s="6" t="s">
        <v>45</v>
      </c>
      <c r="D17" s="6"/>
      <c r="E17" s="6" t="s">
        <v>45</v>
      </c>
      <c r="F17" s="6"/>
      <c r="G17" s="6" t="s">
        <v>70</v>
      </c>
      <c r="H17" s="6"/>
      <c r="I17" s="6" t="s">
        <v>71</v>
      </c>
      <c r="J17" s="6"/>
      <c r="K17" s="6">
        <v>0</v>
      </c>
      <c r="L17" s="6"/>
      <c r="M17" s="6">
        <v>0</v>
      </c>
      <c r="N17" s="6"/>
      <c r="O17" s="6">
        <v>52392</v>
      </c>
      <c r="P17" s="6"/>
      <c r="Q17" s="6">
        <v>42525144372</v>
      </c>
      <c r="R17" s="6"/>
      <c r="S17" s="6">
        <v>47027964396</v>
      </c>
      <c r="T17" s="6"/>
      <c r="U17" s="6">
        <v>0</v>
      </c>
      <c r="V17" s="6"/>
      <c r="W17" s="6">
        <v>0</v>
      </c>
      <c r="X17" s="6"/>
      <c r="Y17" s="6">
        <v>0</v>
      </c>
      <c r="Z17" s="6"/>
      <c r="AA17" s="6">
        <v>0</v>
      </c>
      <c r="AB17" s="6"/>
      <c r="AC17" s="6">
        <v>52392</v>
      </c>
      <c r="AD17" s="6"/>
      <c r="AE17" s="6">
        <v>910960</v>
      </c>
      <c r="AF17" s="6"/>
      <c r="AG17" s="6">
        <v>42525144372</v>
      </c>
      <c r="AH17" s="6"/>
      <c r="AI17" s="6">
        <v>47718365798</v>
      </c>
      <c r="AJ17" s="6"/>
      <c r="AK17" s="9">
        <v>8.2142467336184591E-3</v>
      </c>
    </row>
    <row r="18" spans="1:37">
      <c r="A18" s="1" t="s">
        <v>72</v>
      </c>
      <c r="C18" s="6" t="s">
        <v>45</v>
      </c>
      <c r="D18" s="6"/>
      <c r="E18" s="6" t="s">
        <v>45</v>
      </c>
      <c r="F18" s="6"/>
      <c r="G18" s="6" t="s">
        <v>73</v>
      </c>
      <c r="H18" s="6"/>
      <c r="I18" s="6" t="s">
        <v>74</v>
      </c>
      <c r="J18" s="6"/>
      <c r="K18" s="6">
        <v>0</v>
      </c>
      <c r="L18" s="6"/>
      <c r="M18" s="6">
        <v>0</v>
      </c>
      <c r="N18" s="6"/>
      <c r="O18" s="6">
        <v>92699</v>
      </c>
      <c r="P18" s="6"/>
      <c r="Q18" s="6">
        <v>84485120260</v>
      </c>
      <c r="R18" s="6"/>
      <c r="S18" s="6">
        <v>86723659777</v>
      </c>
      <c r="T18" s="6"/>
      <c r="U18" s="6">
        <v>0</v>
      </c>
      <c r="V18" s="6"/>
      <c r="W18" s="6">
        <v>0</v>
      </c>
      <c r="X18" s="6"/>
      <c r="Y18" s="6">
        <v>0</v>
      </c>
      <c r="Z18" s="6"/>
      <c r="AA18" s="6">
        <v>0</v>
      </c>
      <c r="AB18" s="6"/>
      <c r="AC18" s="6">
        <v>92699</v>
      </c>
      <c r="AD18" s="6"/>
      <c r="AE18" s="6">
        <v>952830</v>
      </c>
      <c r="AF18" s="6"/>
      <c r="AG18" s="6">
        <v>84485120260</v>
      </c>
      <c r="AH18" s="6"/>
      <c r="AI18" s="6">
        <v>88310379012</v>
      </c>
      <c r="AJ18" s="6"/>
      <c r="AK18" s="9">
        <v>1.5201762051422403E-2</v>
      </c>
    </row>
    <row r="19" spans="1:37">
      <c r="A19" s="1" t="s">
        <v>75</v>
      </c>
      <c r="C19" s="6" t="s">
        <v>45</v>
      </c>
      <c r="D19" s="6"/>
      <c r="E19" s="6" t="s">
        <v>45</v>
      </c>
      <c r="F19" s="6"/>
      <c r="G19" s="6" t="s">
        <v>76</v>
      </c>
      <c r="H19" s="6"/>
      <c r="I19" s="6" t="s">
        <v>77</v>
      </c>
      <c r="J19" s="6"/>
      <c r="K19" s="6">
        <v>0</v>
      </c>
      <c r="L19" s="6"/>
      <c r="M19" s="6">
        <v>0</v>
      </c>
      <c r="N19" s="6"/>
      <c r="O19" s="6">
        <v>45710</v>
      </c>
      <c r="P19" s="6"/>
      <c r="Q19" s="6">
        <v>33047687297</v>
      </c>
      <c r="R19" s="6"/>
      <c r="S19" s="6">
        <v>39978946302</v>
      </c>
      <c r="T19" s="6"/>
      <c r="U19" s="6">
        <v>0</v>
      </c>
      <c r="V19" s="6"/>
      <c r="W19" s="6">
        <v>0</v>
      </c>
      <c r="X19" s="6"/>
      <c r="Y19" s="6">
        <v>0</v>
      </c>
      <c r="Z19" s="6"/>
      <c r="AA19" s="6">
        <v>0</v>
      </c>
      <c r="AB19" s="6"/>
      <c r="AC19" s="6">
        <v>45710</v>
      </c>
      <c r="AD19" s="6"/>
      <c r="AE19" s="6">
        <v>893790</v>
      </c>
      <c r="AF19" s="6"/>
      <c r="AG19" s="6">
        <v>33047687297</v>
      </c>
      <c r="AH19" s="6"/>
      <c r="AI19" s="6">
        <v>40847735905</v>
      </c>
      <c r="AJ19" s="6"/>
      <c r="AK19" s="9">
        <v>7.0315354606594422E-3</v>
      </c>
    </row>
    <row r="20" spans="1:37">
      <c r="A20" s="1" t="s">
        <v>78</v>
      </c>
      <c r="C20" s="6" t="s">
        <v>45</v>
      </c>
      <c r="D20" s="6"/>
      <c r="E20" s="6" t="s">
        <v>45</v>
      </c>
      <c r="F20" s="6"/>
      <c r="G20" s="6" t="s">
        <v>73</v>
      </c>
      <c r="H20" s="6"/>
      <c r="I20" s="6" t="s">
        <v>79</v>
      </c>
      <c r="J20" s="6"/>
      <c r="K20" s="6">
        <v>0</v>
      </c>
      <c r="L20" s="6"/>
      <c r="M20" s="6">
        <v>0</v>
      </c>
      <c r="N20" s="6"/>
      <c r="O20" s="6">
        <v>32031</v>
      </c>
      <c r="P20" s="6"/>
      <c r="Q20" s="6">
        <v>29099915497</v>
      </c>
      <c r="R20" s="6"/>
      <c r="S20" s="6">
        <v>29459335807</v>
      </c>
      <c r="T20" s="6"/>
      <c r="U20" s="6">
        <v>0</v>
      </c>
      <c r="V20" s="6"/>
      <c r="W20" s="6">
        <v>0</v>
      </c>
      <c r="X20" s="6"/>
      <c r="Y20" s="6">
        <v>0</v>
      </c>
      <c r="Z20" s="6"/>
      <c r="AA20" s="6">
        <v>0</v>
      </c>
      <c r="AB20" s="6"/>
      <c r="AC20" s="6">
        <v>32031</v>
      </c>
      <c r="AD20" s="6"/>
      <c r="AE20" s="6">
        <v>936220</v>
      </c>
      <c r="AF20" s="6"/>
      <c r="AG20" s="6">
        <v>29099915497</v>
      </c>
      <c r="AH20" s="6"/>
      <c r="AI20" s="6">
        <v>29982627483</v>
      </c>
      <c r="AJ20" s="6"/>
      <c r="AK20" s="9">
        <v>5.1612140472307253E-3</v>
      </c>
    </row>
    <row r="21" spans="1:37">
      <c r="A21" s="1" t="s">
        <v>80</v>
      </c>
      <c r="C21" s="6" t="s">
        <v>45</v>
      </c>
      <c r="D21" s="6"/>
      <c r="E21" s="6" t="s">
        <v>45</v>
      </c>
      <c r="F21" s="6"/>
      <c r="G21" s="6" t="s">
        <v>81</v>
      </c>
      <c r="H21" s="6"/>
      <c r="I21" s="6" t="s">
        <v>82</v>
      </c>
      <c r="J21" s="6"/>
      <c r="K21" s="6">
        <v>0</v>
      </c>
      <c r="L21" s="6"/>
      <c r="M21" s="6">
        <v>0</v>
      </c>
      <c r="N21" s="6"/>
      <c r="O21" s="6">
        <v>191138</v>
      </c>
      <c r="P21" s="6"/>
      <c r="Q21" s="6">
        <v>161144418896</v>
      </c>
      <c r="R21" s="6"/>
      <c r="S21" s="6">
        <v>166812208626</v>
      </c>
      <c r="T21" s="6"/>
      <c r="U21" s="6">
        <v>0</v>
      </c>
      <c r="V21" s="6"/>
      <c r="W21" s="6">
        <v>0</v>
      </c>
      <c r="X21" s="6"/>
      <c r="Y21" s="6">
        <v>0</v>
      </c>
      <c r="Z21" s="6"/>
      <c r="AA21" s="6">
        <v>0</v>
      </c>
      <c r="AB21" s="6"/>
      <c r="AC21" s="6">
        <v>191138</v>
      </c>
      <c r="AD21" s="6"/>
      <c r="AE21" s="6">
        <v>890850</v>
      </c>
      <c r="AF21" s="6"/>
      <c r="AG21" s="6">
        <v>161144418896</v>
      </c>
      <c r="AH21" s="6"/>
      <c r="AI21" s="6">
        <v>170244424904</v>
      </c>
      <c r="AJ21" s="6"/>
      <c r="AK21" s="9">
        <v>2.9305901151439828E-2</v>
      </c>
    </row>
    <row r="22" spans="1:37">
      <c r="A22" s="1" t="s">
        <v>83</v>
      </c>
      <c r="C22" s="6" t="s">
        <v>45</v>
      </c>
      <c r="D22" s="6"/>
      <c r="E22" s="6" t="s">
        <v>45</v>
      </c>
      <c r="F22" s="6"/>
      <c r="G22" s="6" t="s">
        <v>84</v>
      </c>
      <c r="H22" s="6"/>
      <c r="I22" s="6" t="s">
        <v>85</v>
      </c>
      <c r="J22" s="6"/>
      <c r="K22" s="6">
        <v>0</v>
      </c>
      <c r="L22" s="6"/>
      <c r="M22" s="6">
        <v>0</v>
      </c>
      <c r="N22" s="6"/>
      <c r="O22" s="6">
        <v>15630</v>
      </c>
      <c r="P22" s="6"/>
      <c r="Q22" s="6">
        <v>10817920391</v>
      </c>
      <c r="R22" s="6"/>
      <c r="S22" s="6">
        <v>10819156572</v>
      </c>
      <c r="T22" s="6"/>
      <c r="U22" s="6">
        <v>0</v>
      </c>
      <c r="V22" s="6"/>
      <c r="W22" s="6">
        <v>0</v>
      </c>
      <c r="X22" s="6"/>
      <c r="Y22" s="6">
        <v>0</v>
      </c>
      <c r="Z22" s="6"/>
      <c r="AA22" s="6">
        <v>0</v>
      </c>
      <c r="AB22" s="6"/>
      <c r="AC22" s="6">
        <v>15630</v>
      </c>
      <c r="AD22" s="6"/>
      <c r="AE22" s="6">
        <v>705270</v>
      </c>
      <c r="AF22" s="6"/>
      <c r="AG22" s="6">
        <v>10817920391</v>
      </c>
      <c r="AH22" s="6"/>
      <c r="AI22" s="6">
        <v>11021372114</v>
      </c>
      <c r="AJ22" s="6"/>
      <c r="AK22" s="9">
        <v>1.8972206690953469E-3</v>
      </c>
    </row>
    <row r="23" spans="1:37">
      <c r="A23" s="1" t="s">
        <v>86</v>
      </c>
      <c r="C23" s="6" t="s">
        <v>45</v>
      </c>
      <c r="D23" s="6"/>
      <c r="E23" s="6" t="s">
        <v>45</v>
      </c>
      <c r="F23" s="6"/>
      <c r="G23" s="6" t="s">
        <v>87</v>
      </c>
      <c r="H23" s="6"/>
      <c r="I23" s="6" t="s">
        <v>50</v>
      </c>
      <c r="J23" s="6"/>
      <c r="K23" s="6">
        <v>0</v>
      </c>
      <c r="L23" s="6"/>
      <c r="M23" s="6">
        <v>0</v>
      </c>
      <c r="N23" s="6"/>
      <c r="O23" s="6">
        <v>834</v>
      </c>
      <c r="P23" s="6"/>
      <c r="Q23" s="6">
        <v>567648205</v>
      </c>
      <c r="R23" s="6"/>
      <c r="S23" s="6">
        <v>568126228</v>
      </c>
      <c r="T23" s="6"/>
      <c r="U23" s="6">
        <v>0</v>
      </c>
      <c r="V23" s="6"/>
      <c r="W23" s="6">
        <v>0</v>
      </c>
      <c r="X23" s="6"/>
      <c r="Y23" s="6">
        <v>0</v>
      </c>
      <c r="Z23" s="6"/>
      <c r="AA23" s="6">
        <v>0</v>
      </c>
      <c r="AB23" s="6"/>
      <c r="AC23" s="6">
        <v>834</v>
      </c>
      <c r="AD23" s="6"/>
      <c r="AE23" s="6">
        <v>693330</v>
      </c>
      <c r="AF23" s="6"/>
      <c r="AG23" s="6">
        <v>567648205</v>
      </c>
      <c r="AH23" s="6"/>
      <c r="AI23" s="6">
        <v>578132414</v>
      </c>
      <c r="AJ23" s="6"/>
      <c r="AK23" s="9">
        <v>9.9519801524667771E-5</v>
      </c>
    </row>
    <row r="24" spans="1:37">
      <c r="A24" s="1" t="s">
        <v>88</v>
      </c>
      <c r="C24" s="6" t="s">
        <v>45</v>
      </c>
      <c r="D24" s="6"/>
      <c r="E24" s="6" t="s">
        <v>45</v>
      </c>
      <c r="F24" s="6"/>
      <c r="G24" s="6" t="s">
        <v>89</v>
      </c>
      <c r="H24" s="6"/>
      <c r="I24" s="6" t="s">
        <v>90</v>
      </c>
      <c r="J24" s="6"/>
      <c r="K24" s="6">
        <v>0</v>
      </c>
      <c r="L24" s="6"/>
      <c r="M24" s="6">
        <v>0</v>
      </c>
      <c r="N24" s="6"/>
      <c r="O24" s="6">
        <v>21628</v>
      </c>
      <c r="P24" s="6"/>
      <c r="Q24" s="6">
        <v>10794318971</v>
      </c>
      <c r="R24" s="6"/>
      <c r="S24" s="6">
        <v>11274362791</v>
      </c>
      <c r="T24" s="6"/>
      <c r="U24" s="6">
        <v>0</v>
      </c>
      <c r="V24" s="6"/>
      <c r="W24" s="6">
        <v>0</v>
      </c>
      <c r="X24" s="6"/>
      <c r="Y24" s="6">
        <v>0</v>
      </c>
      <c r="Z24" s="6"/>
      <c r="AA24" s="6">
        <v>0</v>
      </c>
      <c r="AB24" s="6"/>
      <c r="AC24" s="6">
        <v>21628</v>
      </c>
      <c r="AD24" s="6"/>
      <c r="AE24" s="6">
        <v>540390</v>
      </c>
      <c r="AF24" s="6"/>
      <c r="AG24" s="6">
        <v>10794318971</v>
      </c>
      <c r="AH24" s="6"/>
      <c r="AI24" s="6">
        <v>11685436550</v>
      </c>
      <c r="AJ24" s="6"/>
      <c r="AK24" s="9">
        <v>2.0115328219342818E-3</v>
      </c>
    </row>
    <row r="25" spans="1:37">
      <c r="A25" s="1" t="s">
        <v>91</v>
      </c>
      <c r="C25" s="6" t="s">
        <v>45</v>
      </c>
      <c r="D25" s="6"/>
      <c r="E25" s="6" t="s">
        <v>45</v>
      </c>
      <c r="F25" s="6"/>
      <c r="G25" s="6" t="s">
        <v>92</v>
      </c>
      <c r="H25" s="6"/>
      <c r="I25" s="6" t="s">
        <v>93</v>
      </c>
      <c r="J25" s="6"/>
      <c r="K25" s="6">
        <v>0</v>
      </c>
      <c r="L25" s="6"/>
      <c r="M25" s="6">
        <v>0</v>
      </c>
      <c r="N25" s="6"/>
      <c r="O25" s="6">
        <v>336814</v>
      </c>
      <c r="P25" s="6"/>
      <c r="Q25" s="6">
        <v>264571478085</v>
      </c>
      <c r="R25" s="6"/>
      <c r="S25" s="6">
        <v>275723214887</v>
      </c>
      <c r="T25" s="6"/>
      <c r="U25" s="6">
        <v>122623</v>
      </c>
      <c r="V25" s="6"/>
      <c r="W25" s="6">
        <v>102472424626</v>
      </c>
      <c r="X25" s="6"/>
      <c r="Y25" s="6">
        <v>0</v>
      </c>
      <c r="Z25" s="6"/>
      <c r="AA25" s="6">
        <v>0</v>
      </c>
      <c r="AB25" s="6"/>
      <c r="AC25" s="6">
        <v>459437</v>
      </c>
      <c r="AD25" s="6"/>
      <c r="AE25" s="6">
        <v>835730</v>
      </c>
      <c r="AF25" s="6"/>
      <c r="AG25" s="6">
        <v>367043902705</v>
      </c>
      <c r="AH25" s="6"/>
      <c r="AI25" s="6">
        <v>383895690302</v>
      </c>
      <c r="AJ25" s="6"/>
      <c r="AK25" s="9">
        <v>6.6083862416042222E-2</v>
      </c>
    </row>
    <row r="26" spans="1:37">
      <c r="A26" s="1" t="s">
        <v>94</v>
      </c>
      <c r="C26" s="6" t="s">
        <v>45</v>
      </c>
      <c r="D26" s="6"/>
      <c r="E26" s="6" t="s">
        <v>45</v>
      </c>
      <c r="F26" s="6"/>
      <c r="G26" s="6" t="s">
        <v>95</v>
      </c>
      <c r="H26" s="6"/>
      <c r="I26" s="6" t="s">
        <v>96</v>
      </c>
      <c r="J26" s="6"/>
      <c r="K26" s="6">
        <v>0</v>
      </c>
      <c r="L26" s="6"/>
      <c r="M26" s="6">
        <v>0</v>
      </c>
      <c r="N26" s="6"/>
      <c r="O26" s="6">
        <v>312099</v>
      </c>
      <c r="P26" s="6"/>
      <c r="Q26" s="6">
        <v>242578140179</v>
      </c>
      <c r="R26" s="6"/>
      <c r="S26" s="6">
        <v>252882307362</v>
      </c>
      <c r="T26" s="6"/>
      <c r="U26" s="6">
        <v>67664</v>
      </c>
      <c r="V26" s="6"/>
      <c r="W26" s="6">
        <v>55064593075</v>
      </c>
      <c r="X26" s="6"/>
      <c r="Y26" s="6">
        <v>0</v>
      </c>
      <c r="Z26" s="6"/>
      <c r="AA26" s="6">
        <v>0</v>
      </c>
      <c r="AB26" s="6"/>
      <c r="AC26" s="6">
        <v>379763</v>
      </c>
      <c r="AD26" s="6"/>
      <c r="AE26" s="6">
        <v>825950</v>
      </c>
      <c r="AF26" s="6"/>
      <c r="AG26" s="6">
        <v>297642733252</v>
      </c>
      <c r="AH26" s="6"/>
      <c r="AI26" s="6">
        <v>313608398023</v>
      </c>
      <c r="AJ26" s="6"/>
      <c r="AK26" s="9">
        <v>5.398459725131062E-2</v>
      </c>
    </row>
    <row r="27" spans="1:37">
      <c r="A27" s="1" t="s">
        <v>97</v>
      </c>
      <c r="C27" s="6" t="s">
        <v>45</v>
      </c>
      <c r="D27" s="6"/>
      <c r="E27" s="6" t="s">
        <v>45</v>
      </c>
      <c r="F27" s="6"/>
      <c r="G27" s="6" t="s">
        <v>98</v>
      </c>
      <c r="H27" s="6"/>
      <c r="I27" s="6" t="s">
        <v>99</v>
      </c>
      <c r="J27" s="6"/>
      <c r="K27" s="6">
        <v>0</v>
      </c>
      <c r="L27" s="6"/>
      <c r="M27" s="6">
        <v>0</v>
      </c>
      <c r="N27" s="6"/>
      <c r="O27" s="6">
        <v>124529</v>
      </c>
      <c r="P27" s="6"/>
      <c r="Q27" s="6">
        <v>95995449688</v>
      </c>
      <c r="R27" s="6"/>
      <c r="S27" s="6">
        <v>99168125728</v>
      </c>
      <c r="T27" s="6"/>
      <c r="U27" s="6">
        <v>733335</v>
      </c>
      <c r="V27" s="6"/>
      <c r="W27" s="6">
        <v>587917686542</v>
      </c>
      <c r="X27" s="6"/>
      <c r="Y27" s="6">
        <v>0</v>
      </c>
      <c r="Z27" s="6"/>
      <c r="AA27" s="6">
        <v>0</v>
      </c>
      <c r="AB27" s="6"/>
      <c r="AC27" s="6">
        <v>857864</v>
      </c>
      <c r="AD27" s="6"/>
      <c r="AE27" s="6">
        <v>809900</v>
      </c>
      <c r="AF27" s="6"/>
      <c r="AG27" s="6">
        <v>683913136229</v>
      </c>
      <c r="AH27" s="6"/>
      <c r="AI27" s="6">
        <v>694658123990</v>
      </c>
      <c r="AJ27" s="6"/>
      <c r="AK27" s="9">
        <v>0.11957855493461893</v>
      </c>
    </row>
    <row r="28" spans="1:37">
      <c r="A28" s="1" t="s">
        <v>100</v>
      </c>
      <c r="C28" s="6" t="s">
        <v>45</v>
      </c>
      <c r="D28" s="6"/>
      <c r="E28" s="6" t="s">
        <v>45</v>
      </c>
      <c r="F28" s="6"/>
      <c r="G28" s="6" t="s">
        <v>101</v>
      </c>
      <c r="H28" s="6"/>
      <c r="I28" s="6" t="s">
        <v>102</v>
      </c>
      <c r="J28" s="6"/>
      <c r="K28" s="6">
        <v>0</v>
      </c>
      <c r="L28" s="6"/>
      <c r="M28" s="6">
        <v>0</v>
      </c>
      <c r="N28" s="6"/>
      <c r="O28" s="6">
        <v>160779</v>
      </c>
      <c r="P28" s="6"/>
      <c r="Q28" s="6">
        <v>114541746722</v>
      </c>
      <c r="R28" s="6"/>
      <c r="S28" s="6">
        <v>122652142269</v>
      </c>
      <c r="T28" s="6"/>
      <c r="U28" s="6">
        <v>76655</v>
      </c>
      <c r="V28" s="6"/>
      <c r="W28" s="6">
        <v>59004934999</v>
      </c>
      <c r="X28" s="6"/>
      <c r="Y28" s="6">
        <v>0</v>
      </c>
      <c r="Z28" s="6"/>
      <c r="AA28" s="6">
        <v>0</v>
      </c>
      <c r="AB28" s="6"/>
      <c r="AC28" s="6">
        <v>237434</v>
      </c>
      <c r="AD28" s="6"/>
      <c r="AE28" s="6">
        <v>778000</v>
      </c>
      <c r="AF28" s="6"/>
      <c r="AG28" s="6">
        <v>173546681721</v>
      </c>
      <c r="AH28" s="6"/>
      <c r="AI28" s="6">
        <v>184690170838</v>
      </c>
      <c r="AJ28" s="6"/>
      <c r="AK28" s="9">
        <v>3.1792594049837766E-2</v>
      </c>
    </row>
    <row r="29" spans="1:37">
      <c r="A29" s="1" t="s">
        <v>103</v>
      </c>
      <c r="C29" s="6" t="s">
        <v>45</v>
      </c>
      <c r="D29" s="6"/>
      <c r="E29" s="6" t="s">
        <v>45</v>
      </c>
      <c r="F29" s="6"/>
      <c r="G29" s="6" t="s">
        <v>104</v>
      </c>
      <c r="H29" s="6"/>
      <c r="I29" s="6" t="s">
        <v>105</v>
      </c>
      <c r="J29" s="6"/>
      <c r="K29" s="6">
        <v>0</v>
      </c>
      <c r="L29" s="6"/>
      <c r="M29" s="6">
        <v>0</v>
      </c>
      <c r="N29" s="6"/>
      <c r="O29" s="6">
        <v>22473</v>
      </c>
      <c r="P29" s="6"/>
      <c r="Q29" s="6">
        <v>15892744670</v>
      </c>
      <c r="R29" s="6"/>
      <c r="S29" s="6">
        <v>16095840380</v>
      </c>
      <c r="T29" s="6"/>
      <c r="U29" s="6">
        <v>7377</v>
      </c>
      <c r="V29" s="6"/>
      <c r="W29" s="6">
        <v>5391195654</v>
      </c>
      <c r="X29" s="6"/>
      <c r="Y29" s="6">
        <v>0</v>
      </c>
      <c r="Z29" s="6"/>
      <c r="AA29" s="6">
        <v>0</v>
      </c>
      <c r="AB29" s="6"/>
      <c r="AC29" s="6">
        <v>29850</v>
      </c>
      <c r="AD29" s="6"/>
      <c r="AE29" s="6">
        <v>730310</v>
      </c>
      <c r="AF29" s="6"/>
      <c r="AG29" s="6">
        <v>21283940324</v>
      </c>
      <c r="AH29" s="6"/>
      <c r="AI29" s="6">
        <v>21795802294</v>
      </c>
      <c r="AJ29" s="6"/>
      <c r="AK29" s="9">
        <v>3.7519327161783709E-3</v>
      </c>
    </row>
    <row r="30" spans="1:37">
      <c r="A30" s="1" t="s">
        <v>106</v>
      </c>
      <c r="C30" s="6" t="s">
        <v>45</v>
      </c>
      <c r="D30" s="6"/>
      <c r="E30" s="6" t="s">
        <v>45</v>
      </c>
      <c r="F30" s="6"/>
      <c r="G30" s="6" t="s">
        <v>107</v>
      </c>
      <c r="H30" s="6"/>
      <c r="I30" s="6" t="s">
        <v>108</v>
      </c>
      <c r="J30" s="6"/>
      <c r="K30" s="6">
        <v>15</v>
      </c>
      <c r="L30" s="6"/>
      <c r="M30" s="6">
        <v>15</v>
      </c>
      <c r="N30" s="6"/>
      <c r="O30" s="6">
        <v>10000</v>
      </c>
      <c r="P30" s="6"/>
      <c r="Q30" s="6">
        <v>9801776250</v>
      </c>
      <c r="R30" s="6"/>
      <c r="S30" s="6">
        <v>9817220306</v>
      </c>
      <c r="T30" s="6"/>
      <c r="U30" s="6">
        <v>0</v>
      </c>
      <c r="V30" s="6"/>
      <c r="W30" s="6">
        <v>0</v>
      </c>
      <c r="X30" s="6"/>
      <c r="Y30" s="6">
        <v>0</v>
      </c>
      <c r="Z30" s="6"/>
      <c r="AA30" s="6">
        <v>0</v>
      </c>
      <c r="AB30" s="6"/>
      <c r="AC30" s="6">
        <v>10000</v>
      </c>
      <c r="AD30" s="6"/>
      <c r="AE30" s="6">
        <v>999960</v>
      </c>
      <c r="AF30" s="6"/>
      <c r="AG30" s="6">
        <v>9801776250</v>
      </c>
      <c r="AH30" s="6"/>
      <c r="AI30" s="6">
        <v>9997787572</v>
      </c>
      <c r="AJ30" s="6"/>
      <c r="AK30" s="9">
        <v>1.7210206706230972E-3</v>
      </c>
    </row>
    <row r="31" spans="1:37">
      <c r="A31" s="1" t="s">
        <v>109</v>
      </c>
      <c r="C31" s="6" t="s">
        <v>45</v>
      </c>
      <c r="D31" s="6"/>
      <c r="E31" s="6" t="s">
        <v>45</v>
      </c>
      <c r="F31" s="6"/>
      <c r="G31" s="6" t="s">
        <v>107</v>
      </c>
      <c r="H31" s="6"/>
      <c r="I31" s="6" t="s">
        <v>110</v>
      </c>
      <c r="J31" s="6"/>
      <c r="K31" s="6">
        <v>15</v>
      </c>
      <c r="L31" s="6"/>
      <c r="M31" s="6">
        <v>15</v>
      </c>
      <c r="N31" s="6"/>
      <c r="O31" s="6">
        <v>380000</v>
      </c>
      <c r="P31" s="6"/>
      <c r="Q31" s="6">
        <v>365954687000</v>
      </c>
      <c r="R31" s="6"/>
      <c r="S31" s="6">
        <v>371876585150</v>
      </c>
      <c r="T31" s="6"/>
      <c r="U31" s="6">
        <v>0</v>
      </c>
      <c r="V31" s="6"/>
      <c r="W31" s="6">
        <v>0</v>
      </c>
      <c r="X31" s="6"/>
      <c r="Y31" s="6">
        <v>155000</v>
      </c>
      <c r="Z31" s="6"/>
      <c r="AA31" s="6">
        <v>152590503438</v>
      </c>
      <c r="AB31" s="6"/>
      <c r="AC31" s="6">
        <v>225000</v>
      </c>
      <c r="AD31" s="6"/>
      <c r="AE31" s="6">
        <v>980000</v>
      </c>
      <c r="AF31" s="6"/>
      <c r="AG31" s="6">
        <v>216683696250</v>
      </c>
      <c r="AH31" s="6"/>
      <c r="AI31" s="6">
        <v>220460034375</v>
      </c>
      <c r="AJ31" s="6"/>
      <c r="AK31" s="9">
        <v>3.7950023790088744E-2</v>
      </c>
    </row>
    <row r="32" spans="1:37">
      <c r="A32" s="1" t="s">
        <v>111</v>
      </c>
      <c r="C32" s="6" t="s">
        <v>45</v>
      </c>
      <c r="D32" s="6"/>
      <c r="E32" s="6" t="s">
        <v>45</v>
      </c>
      <c r="F32" s="6"/>
      <c r="G32" s="6" t="s">
        <v>112</v>
      </c>
      <c r="H32" s="6"/>
      <c r="I32" s="6" t="s">
        <v>113</v>
      </c>
      <c r="J32" s="6"/>
      <c r="K32" s="6">
        <v>16</v>
      </c>
      <c r="L32" s="6"/>
      <c r="M32" s="6">
        <v>16</v>
      </c>
      <c r="N32" s="6"/>
      <c r="O32" s="6">
        <v>400000</v>
      </c>
      <c r="P32" s="6"/>
      <c r="Q32" s="6">
        <v>382286482561</v>
      </c>
      <c r="R32" s="6"/>
      <c r="S32" s="6">
        <v>384770647677</v>
      </c>
      <c r="T32" s="6"/>
      <c r="U32" s="6">
        <v>0</v>
      </c>
      <c r="V32" s="6"/>
      <c r="W32" s="6">
        <v>0</v>
      </c>
      <c r="X32" s="6"/>
      <c r="Y32" s="6">
        <v>0</v>
      </c>
      <c r="Z32" s="6"/>
      <c r="AA32" s="6">
        <v>0</v>
      </c>
      <c r="AB32" s="6"/>
      <c r="AC32" s="6">
        <v>400000</v>
      </c>
      <c r="AD32" s="6"/>
      <c r="AE32" s="6">
        <v>965269</v>
      </c>
      <c r="AF32" s="6"/>
      <c r="AG32" s="6">
        <v>382286482561</v>
      </c>
      <c r="AH32" s="6"/>
      <c r="AI32" s="6">
        <v>386037617997</v>
      </c>
      <c r="AJ32" s="6"/>
      <c r="AK32" s="9">
        <v>6.6452574174671611E-2</v>
      </c>
    </row>
    <row r="33" spans="1:37">
      <c r="A33" s="1" t="s">
        <v>114</v>
      </c>
      <c r="C33" s="6" t="s">
        <v>45</v>
      </c>
      <c r="D33" s="6"/>
      <c r="E33" s="6" t="s">
        <v>45</v>
      </c>
      <c r="F33" s="6"/>
      <c r="G33" s="6" t="s">
        <v>115</v>
      </c>
      <c r="H33" s="6"/>
      <c r="I33" s="6" t="s">
        <v>116</v>
      </c>
      <c r="J33" s="6"/>
      <c r="K33" s="6">
        <v>17</v>
      </c>
      <c r="L33" s="6"/>
      <c r="M33" s="6">
        <v>17</v>
      </c>
      <c r="N33" s="6"/>
      <c r="O33" s="6">
        <v>200000</v>
      </c>
      <c r="P33" s="6"/>
      <c r="Q33" s="6">
        <v>186418325000</v>
      </c>
      <c r="R33" s="6"/>
      <c r="S33" s="6">
        <v>188737385147</v>
      </c>
      <c r="T33" s="6"/>
      <c r="U33" s="6">
        <v>0</v>
      </c>
      <c r="V33" s="6"/>
      <c r="W33" s="6">
        <v>0</v>
      </c>
      <c r="X33" s="6"/>
      <c r="Y33" s="6">
        <v>0</v>
      </c>
      <c r="Z33" s="6"/>
      <c r="AA33" s="6">
        <v>0</v>
      </c>
      <c r="AB33" s="6"/>
      <c r="AC33" s="6">
        <v>200000</v>
      </c>
      <c r="AD33" s="6"/>
      <c r="AE33" s="6">
        <v>945022</v>
      </c>
      <c r="AF33" s="6"/>
      <c r="AG33" s="6">
        <v>186418325000</v>
      </c>
      <c r="AH33" s="6"/>
      <c r="AI33" s="6">
        <v>188970142952</v>
      </c>
      <c r="AJ33" s="6"/>
      <c r="AK33" s="9">
        <v>3.2529349099376284E-2</v>
      </c>
    </row>
    <row r="34" spans="1:37">
      <c r="A34" s="1" t="s">
        <v>117</v>
      </c>
      <c r="C34" s="6" t="s">
        <v>45</v>
      </c>
      <c r="D34" s="6"/>
      <c r="E34" s="6" t="s">
        <v>45</v>
      </c>
      <c r="F34" s="6"/>
      <c r="G34" s="6" t="s">
        <v>118</v>
      </c>
      <c r="H34" s="6"/>
      <c r="I34" s="6" t="s">
        <v>119</v>
      </c>
      <c r="J34" s="6"/>
      <c r="K34" s="6">
        <v>17</v>
      </c>
      <c r="L34" s="6"/>
      <c r="M34" s="6">
        <v>17</v>
      </c>
      <c r="N34" s="6"/>
      <c r="O34" s="6">
        <v>200000</v>
      </c>
      <c r="P34" s="6"/>
      <c r="Q34" s="6">
        <v>185144000000</v>
      </c>
      <c r="R34" s="6"/>
      <c r="S34" s="6">
        <v>189155909276</v>
      </c>
      <c r="T34" s="6"/>
      <c r="U34" s="6">
        <v>0</v>
      </c>
      <c r="V34" s="6"/>
      <c r="W34" s="6">
        <v>0</v>
      </c>
      <c r="X34" s="6"/>
      <c r="Y34" s="6">
        <v>0</v>
      </c>
      <c r="Z34" s="6"/>
      <c r="AA34" s="6">
        <v>0</v>
      </c>
      <c r="AB34" s="6"/>
      <c r="AC34" s="6">
        <v>200000</v>
      </c>
      <c r="AD34" s="6"/>
      <c r="AE34" s="6">
        <v>947508</v>
      </c>
      <c r="AF34" s="6"/>
      <c r="AG34" s="6">
        <v>185144000000</v>
      </c>
      <c r="AH34" s="6"/>
      <c r="AI34" s="6">
        <v>189467252835</v>
      </c>
      <c r="AJ34" s="6"/>
      <c r="AK34" s="9">
        <v>3.2614921670112838E-2</v>
      </c>
    </row>
    <row r="35" spans="1:37">
      <c r="A35" s="1" t="s">
        <v>120</v>
      </c>
      <c r="C35" s="6" t="s">
        <v>45</v>
      </c>
      <c r="D35" s="6"/>
      <c r="E35" s="6" t="s">
        <v>45</v>
      </c>
      <c r="F35" s="6"/>
      <c r="G35" s="6" t="s">
        <v>121</v>
      </c>
      <c r="H35" s="6"/>
      <c r="I35" s="6" t="s">
        <v>122</v>
      </c>
      <c r="J35" s="6"/>
      <c r="K35" s="6">
        <v>16</v>
      </c>
      <c r="L35" s="6"/>
      <c r="M35" s="6">
        <v>16</v>
      </c>
      <c r="N35" s="6"/>
      <c r="O35" s="6">
        <v>100000</v>
      </c>
      <c r="P35" s="6"/>
      <c r="Q35" s="6">
        <v>94164000000</v>
      </c>
      <c r="R35" s="6"/>
      <c r="S35" s="6">
        <v>94891897737</v>
      </c>
      <c r="T35" s="6"/>
      <c r="U35" s="6">
        <v>0</v>
      </c>
      <c r="V35" s="6"/>
      <c r="W35" s="6">
        <v>0</v>
      </c>
      <c r="X35" s="6"/>
      <c r="Y35" s="6">
        <v>0</v>
      </c>
      <c r="Z35" s="6"/>
      <c r="AA35" s="6">
        <v>0</v>
      </c>
      <c r="AB35" s="6"/>
      <c r="AC35" s="6">
        <v>100000</v>
      </c>
      <c r="AD35" s="6"/>
      <c r="AE35" s="6">
        <v>951043</v>
      </c>
      <c r="AF35" s="6"/>
      <c r="AG35" s="6">
        <v>94164000000</v>
      </c>
      <c r="AH35" s="6"/>
      <c r="AI35" s="6">
        <v>95087062345</v>
      </c>
      <c r="AJ35" s="6"/>
      <c r="AK35" s="9">
        <v>1.6368301349278972E-2</v>
      </c>
    </row>
    <row r="36" spans="1:37">
      <c r="A36" s="1" t="s">
        <v>123</v>
      </c>
      <c r="C36" s="6" t="s">
        <v>45</v>
      </c>
      <c r="D36" s="6"/>
      <c r="E36" s="6" t="s">
        <v>45</v>
      </c>
      <c r="F36" s="6"/>
      <c r="G36" s="6" t="s">
        <v>124</v>
      </c>
      <c r="H36" s="6"/>
      <c r="I36" s="6" t="s">
        <v>125</v>
      </c>
      <c r="J36" s="6"/>
      <c r="K36" s="6">
        <v>16</v>
      </c>
      <c r="L36" s="6"/>
      <c r="M36" s="6">
        <v>16</v>
      </c>
      <c r="N36" s="6"/>
      <c r="O36" s="6">
        <v>50000</v>
      </c>
      <c r="P36" s="6"/>
      <c r="Q36" s="6">
        <v>46710000000</v>
      </c>
      <c r="R36" s="6"/>
      <c r="S36" s="6">
        <v>46980933162</v>
      </c>
      <c r="T36" s="6"/>
      <c r="U36" s="6">
        <v>0</v>
      </c>
      <c r="V36" s="6"/>
      <c r="W36" s="6">
        <v>0</v>
      </c>
      <c r="X36" s="6"/>
      <c r="Y36" s="6">
        <v>0</v>
      </c>
      <c r="Z36" s="6"/>
      <c r="AA36" s="6">
        <v>0</v>
      </c>
      <c r="AB36" s="6"/>
      <c r="AC36" s="6">
        <v>50000</v>
      </c>
      <c r="AD36" s="6"/>
      <c r="AE36" s="6">
        <v>940562</v>
      </c>
      <c r="AF36" s="6"/>
      <c r="AG36" s="6">
        <v>46710000000</v>
      </c>
      <c r="AH36" s="6"/>
      <c r="AI36" s="6">
        <v>47019576156</v>
      </c>
      <c r="AJ36" s="6"/>
      <c r="AK36" s="9">
        <v>8.0939569785463041E-3</v>
      </c>
    </row>
    <row r="37" spans="1:37">
      <c r="A37" s="1" t="s">
        <v>126</v>
      </c>
      <c r="C37" s="6" t="s">
        <v>45</v>
      </c>
      <c r="D37" s="6"/>
      <c r="E37" s="6" t="s">
        <v>45</v>
      </c>
      <c r="F37" s="6"/>
      <c r="G37" s="6" t="s">
        <v>127</v>
      </c>
      <c r="H37" s="6"/>
      <c r="I37" s="6" t="s">
        <v>128</v>
      </c>
      <c r="J37" s="6"/>
      <c r="K37" s="6">
        <v>16</v>
      </c>
      <c r="L37" s="6"/>
      <c r="M37" s="6">
        <v>16</v>
      </c>
      <c r="N37" s="6"/>
      <c r="O37" s="6">
        <v>100000</v>
      </c>
      <c r="P37" s="6"/>
      <c r="Q37" s="6">
        <v>94368000000</v>
      </c>
      <c r="R37" s="6"/>
      <c r="S37" s="6">
        <v>95170447229</v>
      </c>
      <c r="T37" s="6"/>
      <c r="U37" s="6">
        <v>160000</v>
      </c>
      <c r="V37" s="6"/>
      <c r="W37" s="6">
        <v>151218642499</v>
      </c>
      <c r="X37" s="6"/>
      <c r="Y37" s="6">
        <v>0</v>
      </c>
      <c r="Z37" s="6"/>
      <c r="AA37" s="6">
        <v>0</v>
      </c>
      <c r="AB37" s="6"/>
      <c r="AC37" s="6">
        <v>260000</v>
      </c>
      <c r="AD37" s="6"/>
      <c r="AE37" s="6">
        <v>953443</v>
      </c>
      <c r="AF37" s="6"/>
      <c r="AG37" s="6">
        <v>245586642499</v>
      </c>
      <c r="AH37" s="6"/>
      <c r="AI37" s="6">
        <v>247850248998</v>
      </c>
      <c r="AJ37" s="6"/>
      <c r="AK37" s="9">
        <v>4.2664979493989154E-2</v>
      </c>
    </row>
    <row r="38" spans="1:37">
      <c r="A38" s="1" t="s">
        <v>129</v>
      </c>
      <c r="C38" s="6" t="s">
        <v>45</v>
      </c>
      <c r="D38" s="6"/>
      <c r="E38" s="6" t="s">
        <v>45</v>
      </c>
      <c r="F38" s="6"/>
      <c r="G38" s="6" t="s">
        <v>104</v>
      </c>
      <c r="H38" s="6"/>
      <c r="I38" s="6" t="s">
        <v>62</v>
      </c>
      <c r="J38" s="6"/>
      <c r="K38" s="6">
        <v>17</v>
      </c>
      <c r="L38" s="6"/>
      <c r="M38" s="6">
        <v>17</v>
      </c>
      <c r="N38" s="6"/>
      <c r="O38" s="6">
        <v>200000</v>
      </c>
      <c r="P38" s="6"/>
      <c r="Q38" s="6">
        <v>185168000000</v>
      </c>
      <c r="R38" s="6"/>
      <c r="S38" s="6">
        <v>188600210015</v>
      </c>
      <c r="T38" s="6"/>
      <c r="U38" s="6">
        <v>0</v>
      </c>
      <c r="V38" s="6"/>
      <c r="W38" s="6">
        <v>0</v>
      </c>
      <c r="X38" s="6"/>
      <c r="Y38" s="6">
        <v>0</v>
      </c>
      <c r="Z38" s="6"/>
      <c r="AA38" s="6">
        <v>0</v>
      </c>
      <c r="AB38" s="6"/>
      <c r="AC38" s="6">
        <v>200000</v>
      </c>
      <c r="AD38" s="6"/>
      <c r="AE38" s="6">
        <v>944724</v>
      </c>
      <c r="AF38" s="6"/>
      <c r="AG38" s="6">
        <v>185168000000</v>
      </c>
      <c r="AH38" s="6"/>
      <c r="AI38" s="6">
        <v>188910553755</v>
      </c>
      <c r="AJ38" s="6"/>
      <c r="AK38" s="9">
        <v>3.2519091405957185E-2</v>
      </c>
    </row>
    <row r="39" spans="1:37">
      <c r="A39" s="1" t="s">
        <v>130</v>
      </c>
      <c r="C39" s="6" t="s">
        <v>45</v>
      </c>
      <c r="D39" s="6"/>
      <c r="E39" s="6" t="s">
        <v>45</v>
      </c>
      <c r="F39" s="6"/>
      <c r="G39" s="6" t="s">
        <v>131</v>
      </c>
      <c r="H39" s="6"/>
      <c r="I39" s="6" t="s">
        <v>132</v>
      </c>
      <c r="J39" s="6"/>
      <c r="K39" s="6">
        <v>18</v>
      </c>
      <c r="L39" s="6"/>
      <c r="M39" s="6">
        <v>18</v>
      </c>
      <c r="N39" s="6"/>
      <c r="O39" s="6">
        <v>55000</v>
      </c>
      <c r="P39" s="6"/>
      <c r="Q39" s="6">
        <v>55000000000</v>
      </c>
      <c r="R39" s="6"/>
      <c r="S39" s="6">
        <v>54990031250</v>
      </c>
      <c r="T39" s="6"/>
      <c r="U39" s="6">
        <v>0</v>
      </c>
      <c r="V39" s="6"/>
      <c r="W39" s="6">
        <v>0</v>
      </c>
      <c r="X39" s="6"/>
      <c r="Y39" s="6">
        <v>0</v>
      </c>
      <c r="Z39" s="6"/>
      <c r="AA39" s="6">
        <v>0</v>
      </c>
      <c r="AB39" s="6"/>
      <c r="AC39" s="6">
        <v>55000</v>
      </c>
      <c r="AD39" s="6"/>
      <c r="AE39" s="6">
        <v>1000000</v>
      </c>
      <c r="AF39" s="6"/>
      <c r="AG39" s="6">
        <v>55000000000</v>
      </c>
      <c r="AH39" s="6"/>
      <c r="AI39" s="6">
        <v>54990031263</v>
      </c>
      <c r="AJ39" s="6"/>
      <c r="AK39" s="9">
        <v>9.4659923308313861E-3</v>
      </c>
    </row>
    <row r="40" spans="1:37">
      <c r="A40" s="1" t="s">
        <v>133</v>
      </c>
      <c r="C40" s="6" t="s">
        <v>45</v>
      </c>
      <c r="D40" s="6"/>
      <c r="E40" s="6" t="s">
        <v>45</v>
      </c>
      <c r="F40" s="6"/>
      <c r="G40" s="6" t="s">
        <v>131</v>
      </c>
      <c r="H40" s="6"/>
      <c r="I40" s="6" t="s">
        <v>132</v>
      </c>
      <c r="J40" s="6"/>
      <c r="K40" s="6">
        <v>18</v>
      </c>
      <c r="L40" s="6"/>
      <c r="M40" s="6">
        <v>18</v>
      </c>
      <c r="N40" s="6"/>
      <c r="O40" s="6">
        <v>125000</v>
      </c>
      <c r="P40" s="6"/>
      <c r="Q40" s="6">
        <v>121014197917</v>
      </c>
      <c r="R40" s="6"/>
      <c r="S40" s="6">
        <v>124977343750</v>
      </c>
      <c r="T40" s="6"/>
      <c r="U40" s="6">
        <v>0</v>
      </c>
      <c r="V40" s="6"/>
      <c r="W40" s="6">
        <v>0</v>
      </c>
      <c r="X40" s="6"/>
      <c r="Y40" s="6">
        <v>0</v>
      </c>
      <c r="Z40" s="6"/>
      <c r="AA40" s="6">
        <v>0</v>
      </c>
      <c r="AB40" s="6"/>
      <c r="AC40" s="6">
        <v>125000</v>
      </c>
      <c r="AD40" s="6"/>
      <c r="AE40" s="6">
        <v>1000000</v>
      </c>
      <c r="AF40" s="6"/>
      <c r="AG40" s="6">
        <v>121014197917</v>
      </c>
      <c r="AH40" s="6"/>
      <c r="AI40" s="6">
        <v>124977343750</v>
      </c>
      <c r="AJ40" s="6"/>
      <c r="AK40" s="9">
        <v>2.1513618928621737E-2</v>
      </c>
    </row>
    <row r="41" spans="1:37">
      <c r="A41" s="1" t="s">
        <v>134</v>
      </c>
      <c r="C41" s="6" t="s">
        <v>45</v>
      </c>
      <c r="D41" s="6"/>
      <c r="E41" s="6" t="s">
        <v>45</v>
      </c>
      <c r="F41" s="6"/>
      <c r="G41" s="6" t="s">
        <v>135</v>
      </c>
      <c r="H41" s="6"/>
      <c r="I41" s="6" t="s">
        <v>136</v>
      </c>
      <c r="J41" s="6"/>
      <c r="K41" s="6">
        <v>19</v>
      </c>
      <c r="L41" s="6"/>
      <c r="M41" s="6">
        <v>19</v>
      </c>
      <c r="N41" s="6"/>
      <c r="O41" s="6">
        <v>145000</v>
      </c>
      <c r="P41" s="6"/>
      <c r="Q41" s="6">
        <v>143732115921</v>
      </c>
      <c r="R41" s="6"/>
      <c r="S41" s="6">
        <v>144973718750</v>
      </c>
      <c r="T41" s="6"/>
      <c r="U41" s="6">
        <v>0</v>
      </c>
      <c r="V41" s="6"/>
      <c r="W41" s="6">
        <v>0</v>
      </c>
      <c r="X41" s="6"/>
      <c r="Y41" s="6">
        <v>30000</v>
      </c>
      <c r="Z41" s="6"/>
      <c r="AA41" s="6">
        <v>29994262559</v>
      </c>
      <c r="AB41" s="6"/>
      <c r="AC41" s="6">
        <v>115000</v>
      </c>
      <c r="AD41" s="6"/>
      <c r="AE41" s="6">
        <v>1000000</v>
      </c>
      <c r="AF41" s="6"/>
      <c r="AG41" s="6">
        <v>113994436765</v>
      </c>
      <c r="AH41" s="6"/>
      <c r="AI41" s="6">
        <v>114979156250</v>
      </c>
      <c r="AJ41" s="6"/>
      <c r="AK41" s="9">
        <v>1.9792529414331995E-2</v>
      </c>
    </row>
    <row r="42" spans="1:37" ht="24.75" thickBot="1">
      <c r="Q42" s="7">
        <f>SUM(Q9:Q41)</f>
        <v>4567889720417</v>
      </c>
      <c r="S42" s="7">
        <f>SUM(S9:S41)</f>
        <v>4801100479484</v>
      </c>
      <c r="W42" s="7">
        <f>SUM(W9:W41)</f>
        <v>1064861581676</v>
      </c>
      <c r="AA42" s="7">
        <f>SUM(AA9:AA41)</f>
        <v>879690765997</v>
      </c>
      <c r="AG42" s="7">
        <f>SUM(AG9:AG41)</f>
        <v>4807357047376</v>
      </c>
      <c r="AI42" s="7">
        <f>SUM(AI9:AI41)</f>
        <v>5044413892510</v>
      </c>
      <c r="AK42" s="10">
        <f>SUM(AK9:AK41)</f>
        <v>0.86834617335756581</v>
      </c>
    </row>
    <row r="43" spans="1:37" ht="24.75" thickTop="1">
      <c r="Q43" s="3"/>
      <c r="S43" s="3"/>
      <c r="AG43" s="3"/>
      <c r="AI43" s="3"/>
    </row>
    <row r="44" spans="1:37">
      <c r="Q44" s="3"/>
      <c r="R44" s="3"/>
      <c r="S44" s="3"/>
      <c r="AG44" s="3"/>
      <c r="AI44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4:AK4"/>
    <mergeCell ref="A3:AK3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1"/>
  <sheetViews>
    <sheetView rightToLeft="1" topLeftCell="A4" workbookViewId="0">
      <selection activeCell="G24" sqref="G24"/>
    </sheetView>
  </sheetViews>
  <sheetFormatPr defaultRowHeight="24"/>
  <cols>
    <col min="1" max="1" width="41.710937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6" spans="1:13" ht="24.75">
      <c r="A6" s="16" t="s">
        <v>3</v>
      </c>
      <c r="C6" s="17" t="s">
        <v>6</v>
      </c>
      <c r="D6" s="17" t="s">
        <v>6</v>
      </c>
      <c r="E6" s="17" t="s">
        <v>6</v>
      </c>
      <c r="F6" s="17" t="s">
        <v>6</v>
      </c>
      <c r="G6" s="17" t="s">
        <v>6</v>
      </c>
      <c r="H6" s="17" t="s">
        <v>6</v>
      </c>
      <c r="I6" s="17" t="s">
        <v>6</v>
      </c>
      <c r="J6" s="17" t="s">
        <v>6</v>
      </c>
      <c r="K6" s="17" t="s">
        <v>6</v>
      </c>
      <c r="L6" s="17" t="s">
        <v>6</v>
      </c>
      <c r="M6" s="17" t="s">
        <v>6</v>
      </c>
    </row>
    <row r="7" spans="1:13" ht="24.75">
      <c r="A7" s="17" t="s">
        <v>3</v>
      </c>
      <c r="C7" s="17" t="s">
        <v>7</v>
      </c>
      <c r="E7" s="17" t="s">
        <v>137</v>
      </c>
      <c r="G7" s="17" t="s">
        <v>138</v>
      </c>
      <c r="I7" s="17" t="s">
        <v>139</v>
      </c>
      <c r="K7" s="17" t="s">
        <v>140</v>
      </c>
      <c r="M7" s="17" t="s">
        <v>141</v>
      </c>
    </row>
    <row r="8" spans="1:13">
      <c r="A8" s="1" t="s">
        <v>134</v>
      </c>
      <c r="C8" s="3">
        <v>115000</v>
      </c>
      <c r="E8" s="5">
        <v>999990</v>
      </c>
      <c r="F8" s="4"/>
      <c r="G8" s="5">
        <v>1000000</v>
      </c>
      <c r="I8" s="9">
        <f>(G8-E8)/G8</f>
        <v>1.0000000000000001E-5</v>
      </c>
      <c r="K8" s="5">
        <v>115000000000</v>
      </c>
      <c r="M8" s="1" t="s">
        <v>241</v>
      </c>
    </row>
    <row r="9" spans="1:13">
      <c r="A9" s="1" t="s">
        <v>130</v>
      </c>
      <c r="C9" s="3">
        <v>55000</v>
      </c>
      <c r="E9" s="5">
        <v>999999</v>
      </c>
      <c r="F9" s="4"/>
      <c r="G9" s="5">
        <v>1000000</v>
      </c>
      <c r="I9" s="9">
        <f t="shared" ref="I9:I18" si="0">(G9-E9)/G9</f>
        <v>9.9999999999999995E-7</v>
      </c>
      <c r="K9" s="5">
        <v>55000000000</v>
      </c>
      <c r="M9" s="1" t="s">
        <v>241</v>
      </c>
    </row>
    <row r="10" spans="1:13">
      <c r="A10" s="1" t="s">
        <v>133</v>
      </c>
      <c r="C10" s="3">
        <v>125000</v>
      </c>
      <c r="E10" s="5">
        <v>1000000</v>
      </c>
      <c r="F10" s="4"/>
      <c r="G10" s="5">
        <v>1000000</v>
      </c>
      <c r="I10" s="9">
        <f t="shared" si="0"/>
        <v>0</v>
      </c>
      <c r="K10" s="5">
        <v>125000000000</v>
      </c>
      <c r="M10" s="1" t="s">
        <v>241</v>
      </c>
    </row>
    <row r="11" spans="1:13">
      <c r="A11" s="1" t="s">
        <v>54</v>
      </c>
      <c r="C11" s="3">
        <v>542241</v>
      </c>
      <c r="E11" s="5">
        <v>956510</v>
      </c>
      <c r="F11" s="4"/>
      <c r="G11" s="5">
        <v>957625</v>
      </c>
      <c r="I11" s="9">
        <f>(G11-E11)/G11</f>
        <v>1.1643388591567681E-3</v>
      </c>
      <c r="K11" s="5">
        <v>519263537625</v>
      </c>
      <c r="M11" s="1" t="s">
        <v>241</v>
      </c>
    </row>
    <row r="12" spans="1:13">
      <c r="A12" s="1" t="s">
        <v>109</v>
      </c>
      <c r="C12" s="3">
        <v>225000</v>
      </c>
      <c r="E12" s="5">
        <v>999990</v>
      </c>
      <c r="F12" s="4"/>
      <c r="G12" s="5">
        <v>980000</v>
      </c>
      <c r="I12" s="9">
        <f>(G12-E12)/G12</f>
        <v>-2.0397959183673469E-2</v>
      </c>
      <c r="K12" s="5">
        <v>220500000000</v>
      </c>
      <c r="M12" s="1" t="s">
        <v>241</v>
      </c>
    </row>
    <row r="13" spans="1:13">
      <c r="A13" s="1" t="s">
        <v>111</v>
      </c>
      <c r="C13" s="3">
        <v>400000</v>
      </c>
      <c r="E13" s="5">
        <v>965000</v>
      </c>
      <c r="F13" s="4"/>
      <c r="G13" s="5">
        <v>965269</v>
      </c>
      <c r="I13" s="9">
        <f t="shared" si="0"/>
        <v>2.786787931654285E-4</v>
      </c>
      <c r="K13" s="5">
        <v>386107600000</v>
      </c>
      <c r="M13" s="1" t="s">
        <v>241</v>
      </c>
    </row>
    <row r="14" spans="1:13">
      <c r="A14" s="1" t="s">
        <v>114</v>
      </c>
      <c r="C14" s="3">
        <v>200000</v>
      </c>
      <c r="E14" s="5">
        <v>989990</v>
      </c>
      <c r="F14" s="4"/>
      <c r="G14" s="5">
        <v>945022</v>
      </c>
      <c r="I14" s="9">
        <f>(G14-E14)/G14</f>
        <v>-4.7584077407721727E-2</v>
      </c>
      <c r="K14" s="5">
        <v>189004400000</v>
      </c>
      <c r="M14" s="1" t="s">
        <v>241</v>
      </c>
    </row>
    <row r="15" spans="1:13">
      <c r="A15" s="1" t="s">
        <v>117</v>
      </c>
      <c r="C15" s="3">
        <v>200000</v>
      </c>
      <c r="E15" s="5">
        <v>999860</v>
      </c>
      <c r="F15" s="4"/>
      <c r="G15" s="5">
        <v>947508</v>
      </c>
      <c r="I15" s="9">
        <f>(G15-E15)/G15</f>
        <v>-5.5252303938330867E-2</v>
      </c>
      <c r="K15" s="5">
        <v>189501600000</v>
      </c>
      <c r="M15" s="1" t="s">
        <v>241</v>
      </c>
    </row>
    <row r="16" spans="1:13">
      <c r="A16" s="1" t="s">
        <v>129</v>
      </c>
      <c r="C16" s="3">
        <v>200000</v>
      </c>
      <c r="E16" s="5">
        <v>984990</v>
      </c>
      <c r="F16" s="4"/>
      <c r="G16" s="5">
        <v>944724</v>
      </c>
      <c r="I16" s="9">
        <f>(G16-E16)/G16</f>
        <v>-4.262197213154318E-2</v>
      </c>
      <c r="K16" s="5">
        <v>188944800000</v>
      </c>
      <c r="M16" s="1" t="s">
        <v>241</v>
      </c>
    </row>
    <row r="17" spans="1:13">
      <c r="A17" s="1" t="s">
        <v>126</v>
      </c>
      <c r="C17" s="3">
        <v>260000</v>
      </c>
      <c r="E17" s="5">
        <v>945000</v>
      </c>
      <c r="F17" s="4"/>
      <c r="G17" s="5">
        <v>953443</v>
      </c>
      <c r="I17" s="9">
        <f t="shared" si="0"/>
        <v>8.8552750400390998E-3</v>
      </c>
      <c r="K17" s="5">
        <v>247895180000</v>
      </c>
      <c r="M17" s="1" t="s">
        <v>241</v>
      </c>
    </row>
    <row r="18" spans="1:13">
      <c r="A18" s="1" t="s">
        <v>120</v>
      </c>
      <c r="C18" s="3">
        <v>100000</v>
      </c>
      <c r="E18" s="5">
        <v>943750</v>
      </c>
      <c r="F18" s="4"/>
      <c r="G18" s="5">
        <v>951043</v>
      </c>
      <c r="I18" s="9">
        <f t="shared" si="0"/>
        <v>7.6684229840291137E-3</v>
      </c>
      <c r="K18" s="5">
        <v>95104300000</v>
      </c>
      <c r="M18" s="1" t="s">
        <v>241</v>
      </c>
    </row>
    <row r="19" spans="1:13">
      <c r="A19" s="1" t="s">
        <v>123</v>
      </c>
      <c r="C19" s="3">
        <v>50000</v>
      </c>
      <c r="E19" s="5">
        <v>1032830</v>
      </c>
      <c r="F19" s="4"/>
      <c r="G19" s="5">
        <v>940562</v>
      </c>
      <c r="I19" s="9">
        <f>(G19-E19)/G19</f>
        <v>-9.8098796251602768E-2</v>
      </c>
      <c r="K19" s="5">
        <v>47028100000</v>
      </c>
      <c r="M19" s="1" t="s">
        <v>241</v>
      </c>
    </row>
    <row r="20" spans="1:13" ht="24.75" thickBot="1">
      <c r="K20" s="11">
        <f>SUM(K8:K19)</f>
        <v>2378349517625</v>
      </c>
    </row>
    <row r="21" spans="1:13" ht="24.75" thickTop="1">
      <c r="K21" s="4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M17" sqref="M17"/>
    </sheetView>
  </sheetViews>
  <sheetFormatPr defaultRowHeight="24"/>
  <cols>
    <col min="1" max="1" width="26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6" t="s">
        <v>143</v>
      </c>
      <c r="C6" s="17" t="s">
        <v>144</v>
      </c>
      <c r="D6" s="17" t="s">
        <v>144</v>
      </c>
      <c r="E6" s="17" t="s">
        <v>144</v>
      </c>
      <c r="F6" s="17" t="s">
        <v>144</v>
      </c>
      <c r="G6" s="17" t="s">
        <v>144</v>
      </c>
      <c r="H6" s="17" t="s">
        <v>144</v>
      </c>
      <c r="I6" s="17" t="s">
        <v>144</v>
      </c>
      <c r="K6" s="17" t="s">
        <v>240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19" ht="24.75">
      <c r="A7" s="17" t="s">
        <v>143</v>
      </c>
      <c r="C7" s="17" t="s">
        <v>145</v>
      </c>
      <c r="E7" s="17" t="s">
        <v>146</v>
      </c>
      <c r="G7" s="17" t="s">
        <v>147</v>
      </c>
      <c r="I7" s="17" t="s">
        <v>42</v>
      </c>
      <c r="K7" s="17" t="s">
        <v>148</v>
      </c>
      <c r="M7" s="17" t="s">
        <v>149</v>
      </c>
      <c r="O7" s="17" t="s">
        <v>150</v>
      </c>
      <c r="Q7" s="17" t="s">
        <v>148</v>
      </c>
      <c r="S7" s="17" t="s">
        <v>142</v>
      </c>
    </row>
    <row r="8" spans="1:19">
      <c r="A8" s="1" t="s">
        <v>151</v>
      </c>
      <c r="C8" s="4" t="s">
        <v>152</v>
      </c>
      <c r="D8" s="4"/>
      <c r="E8" s="4" t="s">
        <v>153</v>
      </c>
      <c r="F8" s="4"/>
      <c r="G8" s="4" t="s">
        <v>154</v>
      </c>
      <c r="H8" s="4"/>
      <c r="I8" s="5">
        <v>8</v>
      </c>
      <c r="J8" s="4"/>
      <c r="K8" s="5">
        <v>31083669185</v>
      </c>
      <c r="L8" s="4"/>
      <c r="M8" s="5">
        <v>806941276379</v>
      </c>
      <c r="N8" s="4"/>
      <c r="O8" s="5">
        <v>757718715901</v>
      </c>
      <c r="P8" s="4"/>
      <c r="Q8" s="5">
        <v>80306229663</v>
      </c>
      <c r="R8" s="4"/>
      <c r="S8" s="9">
        <v>1.3823926567203595E-2</v>
      </c>
    </row>
    <row r="9" spans="1:19">
      <c r="A9" s="1" t="s">
        <v>151</v>
      </c>
      <c r="C9" s="4" t="s">
        <v>155</v>
      </c>
      <c r="D9" s="4"/>
      <c r="E9" s="4" t="s">
        <v>156</v>
      </c>
      <c r="F9" s="4"/>
      <c r="G9" s="4" t="s">
        <v>157</v>
      </c>
      <c r="H9" s="4"/>
      <c r="I9" s="5">
        <v>8</v>
      </c>
      <c r="J9" s="4"/>
      <c r="K9" s="5">
        <v>10048320113</v>
      </c>
      <c r="L9" s="4"/>
      <c r="M9" s="5">
        <v>784392370075</v>
      </c>
      <c r="N9" s="4"/>
      <c r="O9" s="5">
        <v>790932470000</v>
      </c>
      <c r="P9" s="4"/>
      <c r="Q9" s="5">
        <v>3508220188</v>
      </c>
      <c r="R9" s="4"/>
      <c r="S9" s="9">
        <v>6.0390555582063015E-4</v>
      </c>
    </row>
    <row r="10" spans="1:19">
      <c r="A10" s="1" t="s">
        <v>158</v>
      </c>
      <c r="C10" s="4" t="s">
        <v>159</v>
      </c>
      <c r="D10" s="4"/>
      <c r="E10" s="4" t="s">
        <v>153</v>
      </c>
      <c r="F10" s="4"/>
      <c r="G10" s="4" t="s">
        <v>160</v>
      </c>
      <c r="H10" s="4"/>
      <c r="I10" s="5">
        <v>10</v>
      </c>
      <c r="J10" s="4"/>
      <c r="K10" s="5">
        <v>18304771913</v>
      </c>
      <c r="L10" s="4"/>
      <c r="M10" s="5">
        <v>1276650633733</v>
      </c>
      <c r="N10" s="4"/>
      <c r="O10" s="5">
        <v>1188947803093</v>
      </c>
      <c r="P10" s="4"/>
      <c r="Q10" s="5">
        <v>106007602553</v>
      </c>
      <c r="R10" s="4"/>
      <c r="S10" s="9">
        <v>1.8248164798766023E-2</v>
      </c>
    </row>
    <row r="11" spans="1:19" ht="24.75" thickBot="1">
      <c r="C11" s="4"/>
      <c r="D11" s="4"/>
      <c r="E11" s="4"/>
      <c r="F11" s="4"/>
      <c r="G11" s="4"/>
      <c r="H11" s="4"/>
      <c r="I11" s="4"/>
      <c r="J11" s="4"/>
      <c r="K11" s="11">
        <f>SUM(K8:K10)</f>
        <v>59436761211</v>
      </c>
      <c r="L11" s="4"/>
      <c r="M11" s="11">
        <f>SUM(M8:M10)</f>
        <v>2867984280187</v>
      </c>
      <c r="N11" s="4"/>
      <c r="O11" s="11">
        <f>SUM(O8:O10)</f>
        <v>2737598988994</v>
      </c>
      <c r="P11" s="4"/>
      <c r="Q11" s="11">
        <f>SUM(Q8:Q10)</f>
        <v>189822052404</v>
      </c>
      <c r="R11" s="4"/>
      <c r="S11" s="12">
        <f>SUM(S8:S10)</f>
        <v>3.2675996921790247E-2</v>
      </c>
    </row>
    <row r="12" spans="1:19" ht="24.75" thickTop="1"/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31"/>
  <sheetViews>
    <sheetView rightToLeft="1" topLeftCell="A14" workbookViewId="0">
      <selection activeCell="I33" sqref="I33"/>
    </sheetView>
  </sheetViews>
  <sheetFormatPr defaultRowHeight="2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1" ht="24.75">
      <c r="A3" s="15" t="s">
        <v>161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21" ht="24.75">
      <c r="A6" s="17" t="s">
        <v>162</v>
      </c>
      <c r="B6" s="17" t="s">
        <v>162</v>
      </c>
      <c r="C6" s="17" t="s">
        <v>162</v>
      </c>
      <c r="D6" s="17" t="s">
        <v>162</v>
      </c>
      <c r="E6" s="17" t="s">
        <v>162</v>
      </c>
      <c r="F6" s="17" t="s">
        <v>162</v>
      </c>
      <c r="G6" s="17" t="s">
        <v>162</v>
      </c>
      <c r="I6" s="17" t="s">
        <v>163</v>
      </c>
      <c r="J6" s="17" t="s">
        <v>163</v>
      </c>
      <c r="K6" s="17" t="s">
        <v>163</v>
      </c>
      <c r="L6" s="17" t="s">
        <v>163</v>
      </c>
      <c r="M6" s="17" t="s">
        <v>163</v>
      </c>
      <c r="O6" s="17" t="s">
        <v>164</v>
      </c>
      <c r="P6" s="17" t="s">
        <v>164</v>
      </c>
      <c r="Q6" s="17" t="s">
        <v>164</v>
      </c>
      <c r="R6" s="17" t="s">
        <v>164</v>
      </c>
      <c r="S6" s="17" t="s">
        <v>164</v>
      </c>
    </row>
    <row r="7" spans="1:21" ht="24.75">
      <c r="A7" s="17" t="s">
        <v>165</v>
      </c>
      <c r="C7" s="17" t="s">
        <v>166</v>
      </c>
      <c r="E7" s="17" t="s">
        <v>41</v>
      </c>
      <c r="G7" s="17" t="s">
        <v>42</v>
      </c>
      <c r="I7" s="17" t="s">
        <v>167</v>
      </c>
      <c r="K7" s="17" t="s">
        <v>168</v>
      </c>
      <c r="M7" s="17" t="s">
        <v>169</v>
      </c>
      <c r="O7" s="17" t="s">
        <v>167</v>
      </c>
      <c r="Q7" s="17" t="s">
        <v>168</v>
      </c>
      <c r="S7" s="17" t="s">
        <v>169</v>
      </c>
    </row>
    <row r="8" spans="1:21">
      <c r="A8" s="1" t="s">
        <v>130</v>
      </c>
      <c r="C8" s="4" t="s">
        <v>242</v>
      </c>
      <c r="D8" s="4"/>
      <c r="E8" s="4" t="s">
        <v>132</v>
      </c>
      <c r="F8" s="4"/>
      <c r="G8" s="5">
        <v>18</v>
      </c>
      <c r="H8" s="4"/>
      <c r="I8" s="5">
        <v>806750547</v>
      </c>
      <c r="J8" s="4"/>
      <c r="K8" s="5">
        <v>0</v>
      </c>
      <c r="L8" s="4"/>
      <c r="M8" s="5">
        <v>806750547</v>
      </c>
      <c r="N8" s="4"/>
      <c r="O8" s="5">
        <v>66222877918</v>
      </c>
      <c r="P8" s="4"/>
      <c r="Q8" s="5">
        <v>0</v>
      </c>
      <c r="R8" s="4"/>
      <c r="S8" s="5">
        <v>66222877918</v>
      </c>
      <c r="T8" s="4"/>
      <c r="U8" s="4"/>
    </row>
    <row r="9" spans="1:21">
      <c r="A9" s="1" t="s">
        <v>133</v>
      </c>
      <c r="C9" s="4" t="s">
        <v>242</v>
      </c>
      <c r="D9" s="4"/>
      <c r="E9" s="4" t="s">
        <v>132</v>
      </c>
      <c r="F9" s="4"/>
      <c r="G9" s="5">
        <v>18</v>
      </c>
      <c r="H9" s="4"/>
      <c r="I9" s="5">
        <v>1833523973</v>
      </c>
      <c r="J9" s="4"/>
      <c r="K9" s="5">
        <v>0</v>
      </c>
      <c r="L9" s="4"/>
      <c r="M9" s="5">
        <v>1833523973</v>
      </c>
      <c r="N9" s="4"/>
      <c r="O9" s="5">
        <v>7188520327</v>
      </c>
      <c r="P9" s="4"/>
      <c r="Q9" s="5">
        <v>0</v>
      </c>
      <c r="R9" s="4"/>
      <c r="S9" s="5">
        <v>7188520327</v>
      </c>
      <c r="T9" s="4"/>
      <c r="U9" s="4"/>
    </row>
    <row r="10" spans="1:21">
      <c r="A10" s="1" t="s">
        <v>134</v>
      </c>
      <c r="C10" s="4" t="s">
        <v>242</v>
      </c>
      <c r="D10" s="4"/>
      <c r="E10" s="4" t="s">
        <v>136</v>
      </c>
      <c r="F10" s="4"/>
      <c r="G10" s="5">
        <v>19</v>
      </c>
      <c r="H10" s="4"/>
      <c r="I10" s="5">
        <v>2186507628</v>
      </c>
      <c r="J10" s="4"/>
      <c r="K10" s="5">
        <v>0</v>
      </c>
      <c r="L10" s="4"/>
      <c r="M10" s="5">
        <v>2186507628</v>
      </c>
      <c r="N10" s="4"/>
      <c r="O10" s="5">
        <v>7781919811</v>
      </c>
      <c r="P10" s="4"/>
      <c r="Q10" s="5">
        <v>0</v>
      </c>
      <c r="R10" s="4"/>
      <c r="S10" s="5">
        <v>7781919811</v>
      </c>
      <c r="T10" s="4"/>
      <c r="U10" s="4"/>
    </row>
    <row r="11" spans="1:21">
      <c r="A11" s="1" t="s">
        <v>170</v>
      </c>
      <c r="C11" s="4" t="s">
        <v>242</v>
      </c>
      <c r="D11" s="4"/>
      <c r="E11" s="4" t="s">
        <v>171</v>
      </c>
      <c r="F11" s="4"/>
      <c r="G11" s="5">
        <v>16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13160321841</v>
      </c>
      <c r="P11" s="4"/>
      <c r="Q11" s="5">
        <v>0</v>
      </c>
      <c r="R11" s="4"/>
      <c r="S11" s="5">
        <v>13160321841</v>
      </c>
      <c r="T11" s="4"/>
      <c r="U11" s="4"/>
    </row>
    <row r="12" spans="1:21">
      <c r="A12" s="1" t="s">
        <v>123</v>
      </c>
      <c r="C12" s="4" t="s">
        <v>242</v>
      </c>
      <c r="D12" s="4"/>
      <c r="E12" s="4" t="s">
        <v>125</v>
      </c>
      <c r="F12" s="4"/>
      <c r="G12" s="5">
        <v>16</v>
      </c>
      <c r="H12" s="4"/>
      <c r="I12" s="5">
        <v>646136985</v>
      </c>
      <c r="J12" s="4"/>
      <c r="K12" s="5">
        <v>0</v>
      </c>
      <c r="L12" s="4"/>
      <c r="M12" s="5">
        <v>646136985</v>
      </c>
      <c r="N12" s="4"/>
      <c r="O12" s="5">
        <v>4380436455</v>
      </c>
      <c r="P12" s="4"/>
      <c r="Q12" s="5">
        <v>0</v>
      </c>
      <c r="R12" s="4"/>
      <c r="S12" s="5">
        <v>4380436455</v>
      </c>
      <c r="T12" s="4"/>
      <c r="U12" s="4"/>
    </row>
    <row r="13" spans="1:21">
      <c r="A13" s="1" t="s">
        <v>120</v>
      </c>
      <c r="C13" s="4" t="s">
        <v>242</v>
      </c>
      <c r="D13" s="4"/>
      <c r="E13" s="4" t="s">
        <v>122</v>
      </c>
      <c r="F13" s="4"/>
      <c r="G13" s="5">
        <v>16</v>
      </c>
      <c r="H13" s="4"/>
      <c r="I13" s="5">
        <v>1266991739</v>
      </c>
      <c r="J13" s="4"/>
      <c r="K13" s="5">
        <v>0</v>
      </c>
      <c r="L13" s="4"/>
      <c r="M13" s="5">
        <v>1266991739</v>
      </c>
      <c r="N13" s="4"/>
      <c r="O13" s="5">
        <v>16002676354</v>
      </c>
      <c r="P13" s="4"/>
      <c r="Q13" s="5">
        <v>0</v>
      </c>
      <c r="R13" s="4"/>
      <c r="S13" s="5">
        <v>16002676354</v>
      </c>
      <c r="T13" s="4"/>
      <c r="U13" s="4"/>
    </row>
    <row r="14" spans="1:21">
      <c r="A14" s="1" t="s">
        <v>126</v>
      </c>
      <c r="C14" s="4" t="s">
        <v>242</v>
      </c>
      <c r="D14" s="4"/>
      <c r="E14" s="4" t="s">
        <v>128</v>
      </c>
      <c r="F14" s="4"/>
      <c r="G14" s="5">
        <v>16</v>
      </c>
      <c r="H14" s="4"/>
      <c r="I14" s="5">
        <v>2923181715</v>
      </c>
      <c r="J14" s="4"/>
      <c r="K14" s="5">
        <v>0</v>
      </c>
      <c r="L14" s="4"/>
      <c r="M14" s="5">
        <v>2923181715</v>
      </c>
      <c r="N14" s="4"/>
      <c r="O14" s="5">
        <v>17678075544</v>
      </c>
      <c r="P14" s="4"/>
      <c r="Q14" s="5">
        <v>0</v>
      </c>
      <c r="R14" s="4"/>
      <c r="S14" s="5">
        <v>17678075544</v>
      </c>
      <c r="T14" s="4"/>
      <c r="U14" s="4"/>
    </row>
    <row r="15" spans="1:21">
      <c r="A15" s="1" t="s">
        <v>129</v>
      </c>
      <c r="C15" s="4" t="s">
        <v>242</v>
      </c>
      <c r="D15" s="4"/>
      <c r="E15" s="4" t="s">
        <v>62</v>
      </c>
      <c r="F15" s="4"/>
      <c r="G15" s="5">
        <v>17</v>
      </c>
      <c r="H15" s="4"/>
      <c r="I15" s="5">
        <v>2687630137</v>
      </c>
      <c r="J15" s="4"/>
      <c r="K15" s="5">
        <v>0</v>
      </c>
      <c r="L15" s="4"/>
      <c r="M15" s="5">
        <v>2687630137</v>
      </c>
      <c r="N15" s="4"/>
      <c r="O15" s="5">
        <v>34016645184</v>
      </c>
      <c r="P15" s="4"/>
      <c r="Q15" s="5">
        <v>0</v>
      </c>
      <c r="R15" s="4"/>
      <c r="S15" s="5">
        <v>34016645184</v>
      </c>
      <c r="T15" s="4"/>
      <c r="U15" s="4"/>
    </row>
    <row r="16" spans="1:21">
      <c r="A16" s="1" t="s">
        <v>117</v>
      </c>
      <c r="C16" s="4" t="s">
        <v>242</v>
      </c>
      <c r="D16" s="4"/>
      <c r="E16" s="4" t="s">
        <v>119</v>
      </c>
      <c r="F16" s="4"/>
      <c r="G16" s="5">
        <v>17</v>
      </c>
      <c r="H16" s="4"/>
      <c r="I16" s="5">
        <v>2762672380</v>
      </c>
      <c r="J16" s="4"/>
      <c r="K16" s="5">
        <v>0</v>
      </c>
      <c r="L16" s="4"/>
      <c r="M16" s="5">
        <v>2762672380</v>
      </c>
      <c r="N16" s="4"/>
      <c r="O16" s="5">
        <v>34024788400</v>
      </c>
      <c r="P16" s="4"/>
      <c r="Q16" s="5">
        <v>0</v>
      </c>
      <c r="R16" s="4"/>
      <c r="S16" s="5">
        <v>34024788400</v>
      </c>
      <c r="T16" s="4"/>
      <c r="U16" s="4"/>
    </row>
    <row r="17" spans="1:21">
      <c r="A17" s="1" t="s">
        <v>114</v>
      </c>
      <c r="C17" s="4" t="s">
        <v>242</v>
      </c>
      <c r="D17" s="4"/>
      <c r="E17" s="4" t="s">
        <v>116</v>
      </c>
      <c r="F17" s="4"/>
      <c r="G17" s="5">
        <v>17</v>
      </c>
      <c r="H17" s="4"/>
      <c r="I17" s="5">
        <v>2962114156</v>
      </c>
      <c r="J17" s="4"/>
      <c r="K17" s="5">
        <v>0</v>
      </c>
      <c r="L17" s="4"/>
      <c r="M17" s="5">
        <v>2962114156</v>
      </c>
      <c r="N17" s="4"/>
      <c r="O17" s="5">
        <v>22121452496</v>
      </c>
      <c r="P17" s="4"/>
      <c r="Q17" s="5">
        <v>0</v>
      </c>
      <c r="R17" s="4"/>
      <c r="S17" s="5">
        <v>22121452496</v>
      </c>
      <c r="T17" s="4"/>
      <c r="U17" s="4"/>
    </row>
    <row r="18" spans="1:21">
      <c r="A18" s="1" t="s">
        <v>172</v>
      </c>
      <c r="C18" s="4" t="s">
        <v>242</v>
      </c>
      <c r="D18" s="4"/>
      <c r="E18" s="4" t="s">
        <v>173</v>
      </c>
      <c r="F18" s="4"/>
      <c r="G18" s="5">
        <v>15</v>
      </c>
      <c r="H18" s="4"/>
      <c r="I18" s="5">
        <v>0</v>
      </c>
      <c r="J18" s="4"/>
      <c r="K18" s="5">
        <v>0</v>
      </c>
      <c r="L18" s="4"/>
      <c r="M18" s="5">
        <v>0</v>
      </c>
      <c r="N18" s="4"/>
      <c r="O18" s="5">
        <v>20451096986</v>
      </c>
      <c r="P18" s="4"/>
      <c r="Q18" s="5">
        <v>0</v>
      </c>
      <c r="R18" s="4"/>
      <c r="S18" s="5">
        <v>20451096986</v>
      </c>
      <c r="T18" s="4"/>
      <c r="U18" s="4"/>
    </row>
    <row r="19" spans="1:21">
      <c r="A19" s="1" t="s">
        <v>174</v>
      </c>
      <c r="C19" s="4" t="s">
        <v>242</v>
      </c>
      <c r="D19" s="4"/>
      <c r="E19" s="4" t="s">
        <v>175</v>
      </c>
      <c r="F19" s="4"/>
      <c r="G19" s="5">
        <v>15</v>
      </c>
      <c r="H19" s="4"/>
      <c r="I19" s="5">
        <v>0</v>
      </c>
      <c r="J19" s="4"/>
      <c r="K19" s="5">
        <v>0</v>
      </c>
      <c r="L19" s="4"/>
      <c r="M19" s="5">
        <v>0</v>
      </c>
      <c r="N19" s="4"/>
      <c r="O19" s="5">
        <v>17963471962</v>
      </c>
      <c r="P19" s="4"/>
      <c r="Q19" s="5">
        <v>0</v>
      </c>
      <c r="R19" s="4"/>
      <c r="S19" s="5">
        <v>17963471962</v>
      </c>
      <c r="T19" s="4"/>
      <c r="U19" s="4"/>
    </row>
    <row r="20" spans="1:21">
      <c r="A20" s="1" t="s">
        <v>111</v>
      </c>
      <c r="C20" s="4" t="s">
        <v>242</v>
      </c>
      <c r="D20" s="4"/>
      <c r="E20" s="4" t="s">
        <v>113</v>
      </c>
      <c r="F20" s="4"/>
      <c r="G20" s="5">
        <v>16</v>
      </c>
      <c r="H20" s="4"/>
      <c r="I20" s="5">
        <v>5401602277</v>
      </c>
      <c r="J20" s="4"/>
      <c r="K20" s="5">
        <v>0</v>
      </c>
      <c r="L20" s="4"/>
      <c r="M20" s="5">
        <v>5401602277</v>
      </c>
      <c r="N20" s="4"/>
      <c r="O20" s="5">
        <v>30873548690</v>
      </c>
      <c r="P20" s="4"/>
      <c r="Q20" s="5">
        <v>0</v>
      </c>
      <c r="R20" s="4"/>
      <c r="S20" s="5">
        <v>30873548690</v>
      </c>
      <c r="T20" s="4"/>
      <c r="U20" s="4"/>
    </row>
    <row r="21" spans="1:21">
      <c r="A21" s="1" t="s">
        <v>176</v>
      </c>
      <c r="C21" s="4" t="s">
        <v>242</v>
      </c>
      <c r="D21" s="4"/>
      <c r="E21" s="4" t="s">
        <v>177</v>
      </c>
      <c r="F21" s="4"/>
      <c r="G21" s="5">
        <v>15</v>
      </c>
      <c r="H21" s="4"/>
      <c r="I21" s="5">
        <v>0</v>
      </c>
      <c r="J21" s="4"/>
      <c r="K21" s="5">
        <v>0</v>
      </c>
      <c r="L21" s="4"/>
      <c r="M21" s="5">
        <v>0</v>
      </c>
      <c r="N21" s="4"/>
      <c r="O21" s="5">
        <v>1232050184</v>
      </c>
      <c r="P21" s="4"/>
      <c r="Q21" s="5">
        <v>0</v>
      </c>
      <c r="R21" s="4"/>
      <c r="S21" s="5">
        <v>1232050184</v>
      </c>
      <c r="T21" s="4"/>
      <c r="U21" s="4"/>
    </row>
    <row r="22" spans="1:21">
      <c r="A22" s="1" t="s">
        <v>109</v>
      </c>
      <c r="C22" s="4" t="s">
        <v>242</v>
      </c>
      <c r="D22" s="4"/>
      <c r="E22" s="4" t="s">
        <v>110</v>
      </c>
      <c r="F22" s="4"/>
      <c r="G22" s="5">
        <v>15</v>
      </c>
      <c r="H22" s="4"/>
      <c r="I22" s="5">
        <v>3944576838</v>
      </c>
      <c r="J22" s="4"/>
      <c r="K22" s="5">
        <v>0</v>
      </c>
      <c r="L22" s="4"/>
      <c r="M22" s="5">
        <v>3944576838</v>
      </c>
      <c r="N22" s="4"/>
      <c r="O22" s="5">
        <v>19361012646</v>
      </c>
      <c r="P22" s="4"/>
      <c r="Q22" s="5">
        <v>0</v>
      </c>
      <c r="R22" s="4"/>
      <c r="S22" s="5">
        <v>19361012646</v>
      </c>
      <c r="T22" s="4"/>
      <c r="U22" s="4"/>
    </row>
    <row r="23" spans="1:21">
      <c r="A23" s="1" t="s">
        <v>106</v>
      </c>
      <c r="C23" s="4" t="s">
        <v>242</v>
      </c>
      <c r="D23" s="4"/>
      <c r="E23" s="4" t="s">
        <v>108</v>
      </c>
      <c r="F23" s="4"/>
      <c r="G23" s="5">
        <v>15</v>
      </c>
      <c r="H23" s="4"/>
      <c r="I23" s="5">
        <v>119845890</v>
      </c>
      <c r="J23" s="4"/>
      <c r="K23" s="5">
        <v>0</v>
      </c>
      <c r="L23" s="4"/>
      <c r="M23" s="5">
        <v>119845890</v>
      </c>
      <c r="N23" s="4"/>
      <c r="O23" s="5">
        <v>178613015</v>
      </c>
      <c r="P23" s="4"/>
      <c r="Q23" s="5">
        <v>0</v>
      </c>
      <c r="R23" s="4"/>
      <c r="S23" s="5">
        <v>178613015</v>
      </c>
      <c r="T23" s="4"/>
      <c r="U23" s="4"/>
    </row>
    <row r="24" spans="1:21">
      <c r="A24" s="1" t="s">
        <v>151</v>
      </c>
      <c r="C24" s="5">
        <v>1</v>
      </c>
      <c r="D24" s="4"/>
      <c r="E24" s="4" t="s">
        <v>242</v>
      </c>
      <c r="F24" s="4"/>
      <c r="G24" s="5">
        <v>8</v>
      </c>
      <c r="H24" s="4"/>
      <c r="I24" s="5">
        <v>446115</v>
      </c>
      <c r="J24" s="4"/>
      <c r="K24" s="5">
        <v>0</v>
      </c>
      <c r="L24" s="4"/>
      <c r="M24" s="5">
        <v>446115</v>
      </c>
      <c r="N24" s="4"/>
      <c r="O24" s="5">
        <v>158022655</v>
      </c>
      <c r="P24" s="4"/>
      <c r="Q24" s="5">
        <v>0</v>
      </c>
      <c r="R24" s="4"/>
      <c r="S24" s="5">
        <v>158022655</v>
      </c>
      <c r="T24" s="4"/>
      <c r="U24" s="4"/>
    </row>
    <row r="25" spans="1:21">
      <c r="A25" s="1" t="s">
        <v>158</v>
      </c>
      <c r="C25" s="5">
        <v>17</v>
      </c>
      <c r="D25" s="4"/>
      <c r="E25" s="4" t="s">
        <v>242</v>
      </c>
      <c r="F25" s="4"/>
      <c r="G25" s="5">
        <v>10</v>
      </c>
      <c r="H25" s="4"/>
      <c r="I25" s="5">
        <v>2145012</v>
      </c>
      <c r="J25" s="4"/>
      <c r="K25" s="5">
        <v>0</v>
      </c>
      <c r="L25" s="4"/>
      <c r="M25" s="5">
        <v>2145012</v>
      </c>
      <c r="N25" s="4"/>
      <c r="O25" s="5">
        <v>208222900</v>
      </c>
      <c r="P25" s="4"/>
      <c r="Q25" s="5">
        <v>0</v>
      </c>
      <c r="R25" s="4"/>
      <c r="S25" s="5">
        <v>208222900</v>
      </c>
      <c r="T25" s="4"/>
      <c r="U25" s="4"/>
    </row>
    <row r="26" spans="1:21" ht="24.75" thickBot="1">
      <c r="C26" s="4"/>
      <c r="D26" s="4"/>
      <c r="E26" s="4"/>
      <c r="F26" s="4"/>
      <c r="G26" s="4"/>
      <c r="H26" s="4"/>
      <c r="I26" s="11">
        <f>SUM(I8:I25)</f>
        <v>27544125392</v>
      </c>
      <c r="J26" s="4"/>
      <c r="K26" s="11">
        <f>SUM(K8:K25)</f>
        <v>0</v>
      </c>
      <c r="L26" s="4"/>
      <c r="M26" s="11">
        <f>SUM(M8:M25)</f>
        <v>27544125392</v>
      </c>
      <c r="N26" s="4"/>
      <c r="O26" s="11">
        <f>SUM(O8:O25)</f>
        <v>313003753368</v>
      </c>
      <c r="P26" s="4"/>
      <c r="Q26" s="11">
        <f>SUM(Q8:Q25)</f>
        <v>0</v>
      </c>
      <c r="R26" s="4"/>
      <c r="S26" s="11">
        <f>SUM(S8:S25)</f>
        <v>313003753368</v>
      </c>
      <c r="T26" s="4"/>
      <c r="U26" s="4"/>
    </row>
    <row r="27" spans="1:21" ht="24.75" thickTop="1">
      <c r="M27" s="3"/>
      <c r="N27" s="3"/>
      <c r="O27" s="3"/>
      <c r="P27" s="3"/>
      <c r="Q27" s="3"/>
      <c r="R27" s="3"/>
      <c r="S27" s="3"/>
    </row>
    <row r="28" spans="1:21">
      <c r="M28" s="3"/>
      <c r="S28" s="3"/>
    </row>
    <row r="30" spans="1:21">
      <c r="M30" s="3"/>
      <c r="N30" s="3"/>
      <c r="O30" s="3"/>
      <c r="P30" s="3"/>
      <c r="Q30" s="3"/>
      <c r="R30" s="3"/>
      <c r="S30" s="3"/>
    </row>
    <row r="31" spans="1:21">
      <c r="M31" s="3"/>
      <c r="S31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2"/>
  <sheetViews>
    <sheetView rightToLeft="1" topLeftCell="A13" workbookViewId="0">
      <selection activeCell="E29" sqref="E29"/>
    </sheetView>
  </sheetViews>
  <sheetFormatPr defaultRowHeight="24"/>
  <cols>
    <col min="1" max="1" width="28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161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6" t="s">
        <v>3</v>
      </c>
      <c r="C6" s="17" t="s">
        <v>178</v>
      </c>
      <c r="D6" s="17" t="s">
        <v>178</v>
      </c>
      <c r="E6" s="17" t="s">
        <v>178</v>
      </c>
      <c r="F6" s="17" t="s">
        <v>178</v>
      </c>
      <c r="G6" s="17" t="s">
        <v>178</v>
      </c>
      <c r="I6" s="17" t="s">
        <v>163</v>
      </c>
      <c r="J6" s="17" t="s">
        <v>163</v>
      </c>
      <c r="K6" s="17" t="s">
        <v>163</v>
      </c>
      <c r="L6" s="17" t="s">
        <v>163</v>
      </c>
      <c r="M6" s="17" t="s">
        <v>163</v>
      </c>
      <c r="O6" s="17" t="s">
        <v>164</v>
      </c>
      <c r="P6" s="17" t="s">
        <v>164</v>
      </c>
      <c r="Q6" s="17" t="s">
        <v>164</v>
      </c>
      <c r="R6" s="17" t="s">
        <v>164</v>
      </c>
      <c r="S6" s="17" t="s">
        <v>164</v>
      </c>
    </row>
    <row r="7" spans="1:19" ht="24.75">
      <c r="A7" s="17" t="s">
        <v>3</v>
      </c>
      <c r="C7" s="17" t="s">
        <v>179</v>
      </c>
      <c r="E7" s="17" t="s">
        <v>180</v>
      </c>
      <c r="G7" s="17" t="s">
        <v>181</v>
      </c>
      <c r="I7" s="17" t="s">
        <v>182</v>
      </c>
      <c r="K7" s="17" t="s">
        <v>168</v>
      </c>
      <c r="M7" s="17" t="s">
        <v>183</v>
      </c>
      <c r="O7" s="17" t="s">
        <v>182</v>
      </c>
      <c r="Q7" s="17" t="s">
        <v>168</v>
      </c>
      <c r="S7" s="17" t="s">
        <v>183</v>
      </c>
    </row>
    <row r="8" spans="1:19">
      <c r="A8" s="1" t="s">
        <v>21</v>
      </c>
      <c r="C8" s="4" t="s">
        <v>184</v>
      </c>
      <c r="D8" s="4"/>
      <c r="E8" s="5">
        <v>2000000</v>
      </c>
      <c r="F8" s="4"/>
      <c r="G8" s="5">
        <v>800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1600000000</v>
      </c>
      <c r="P8" s="4"/>
      <c r="Q8" s="5">
        <v>0</v>
      </c>
      <c r="R8" s="4"/>
      <c r="S8" s="5">
        <v>1600000000</v>
      </c>
    </row>
    <row r="9" spans="1:19">
      <c r="A9" s="1" t="s">
        <v>25</v>
      </c>
      <c r="C9" s="4" t="s">
        <v>185</v>
      </c>
      <c r="D9" s="4"/>
      <c r="E9" s="5">
        <v>5023444</v>
      </c>
      <c r="F9" s="4"/>
      <c r="G9" s="5">
        <v>400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2009377600</v>
      </c>
      <c r="P9" s="4"/>
      <c r="Q9" s="5">
        <v>39134957</v>
      </c>
      <c r="R9" s="4"/>
      <c r="S9" s="5">
        <v>1970242643</v>
      </c>
    </row>
    <row r="10" spans="1:19">
      <c r="A10" s="1" t="s">
        <v>24</v>
      </c>
      <c r="C10" s="4" t="s">
        <v>186</v>
      </c>
      <c r="D10" s="4"/>
      <c r="E10" s="5">
        <v>2300000</v>
      </c>
      <c r="F10" s="4"/>
      <c r="G10" s="5">
        <v>800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1840000000</v>
      </c>
      <c r="P10" s="4"/>
      <c r="Q10" s="5">
        <v>0</v>
      </c>
      <c r="R10" s="4"/>
      <c r="S10" s="5">
        <v>1840000000</v>
      </c>
    </row>
    <row r="11" spans="1:19">
      <c r="A11" s="1" t="s">
        <v>18</v>
      </c>
      <c r="C11" s="4" t="s">
        <v>187</v>
      </c>
      <c r="D11" s="4"/>
      <c r="E11" s="5">
        <v>1500000</v>
      </c>
      <c r="F11" s="4"/>
      <c r="G11" s="5">
        <v>6500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9750000000</v>
      </c>
      <c r="P11" s="4"/>
      <c r="Q11" s="5">
        <v>0</v>
      </c>
      <c r="R11" s="4"/>
      <c r="S11" s="5">
        <v>9750000000</v>
      </c>
    </row>
    <row r="12" spans="1:19">
      <c r="A12" s="1" t="s">
        <v>19</v>
      </c>
      <c r="C12" s="4" t="s">
        <v>188</v>
      </c>
      <c r="D12" s="4"/>
      <c r="E12" s="5">
        <v>300000</v>
      </c>
      <c r="F12" s="4"/>
      <c r="G12" s="5">
        <v>11500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3450000000</v>
      </c>
      <c r="P12" s="4"/>
      <c r="Q12" s="5">
        <v>0</v>
      </c>
      <c r="R12" s="4"/>
      <c r="S12" s="5">
        <v>3450000000</v>
      </c>
    </row>
    <row r="13" spans="1:19">
      <c r="A13" s="1" t="s">
        <v>189</v>
      </c>
      <c r="C13" s="4" t="s">
        <v>190</v>
      </c>
      <c r="D13" s="4"/>
      <c r="E13" s="5">
        <v>36507</v>
      </c>
      <c r="F13" s="4"/>
      <c r="G13" s="5">
        <v>3300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120473448</v>
      </c>
      <c r="P13" s="4"/>
      <c r="Q13" s="5">
        <v>0</v>
      </c>
      <c r="R13" s="4"/>
      <c r="S13" s="5">
        <v>120473100</v>
      </c>
    </row>
    <row r="14" spans="1:19">
      <c r="A14" s="1" t="s">
        <v>191</v>
      </c>
      <c r="C14" s="4" t="s">
        <v>192</v>
      </c>
      <c r="D14" s="4"/>
      <c r="E14" s="5">
        <v>23043</v>
      </c>
      <c r="F14" s="4"/>
      <c r="G14" s="5">
        <v>3000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69129000</v>
      </c>
      <c r="P14" s="4"/>
      <c r="Q14" s="5">
        <v>0</v>
      </c>
      <c r="R14" s="4"/>
      <c r="S14" s="5">
        <v>69129000</v>
      </c>
    </row>
    <row r="15" spans="1:19">
      <c r="A15" s="1" t="s">
        <v>193</v>
      </c>
      <c r="C15" s="4" t="s">
        <v>194</v>
      </c>
      <c r="D15" s="4"/>
      <c r="E15" s="5">
        <v>6676</v>
      </c>
      <c r="F15" s="4"/>
      <c r="G15" s="5">
        <v>110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734360</v>
      </c>
      <c r="P15" s="4"/>
      <c r="Q15" s="5">
        <v>0</v>
      </c>
      <c r="R15" s="4"/>
      <c r="S15" s="5">
        <v>734360</v>
      </c>
    </row>
    <row r="16" spans="1:19">
      <c r="A16" s="1" t="s">
        <v>195</v>
      </c>
      <c r="C16" s="4" t="s">
        <v>194</v>
      </c>
      <c r="D16" s="4"/>
      <c r="E16" s="5">
        <v>6710</v>
      </c>
      <c r="F16" s="4"/>
      <c r="G16" s="5">
        <v>850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5703500</v>
      </c>
      <c r="P16" s="4"/>
      <c r="Q16" s="5">
        <v>0</v>
      </c>
      <c r="R16" s="4"/>
      <c r="S16" s="5">
        <v>5703500</v>
      </c>
    </row>
    <row r="17" spans="1:19">
      <c r="A17" s="1" t="s">
        <v>196</v>
      </c>
      <c r="C17" s="4" t="s">
        <v>197</v>
      </c>
      <c r="D17" s="4"/>
      <c r="E17" s="5">
        <v>38028</v>
      </c>
      <c r="F17" s="4"/>
      <c r="G17" s="5">
        <v>165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6274620</v>
      </c>
      <c r="P17" s="4"/>
      <c r="Q17" s="5">
        <v>0</v>
      </c>
      <c r="R17" s="4"/>
      <c r="S17" s="5">
        <v>6274620</v>
      </c>
    </row>
    <row r="18" spans="1:19" ht="24.75" thickBot="1">
      <c r="I18" s="11">
        <f>SUM(I8:I17)</f>
        <v>0</v>
      </c>
      <c r="K18" s="11">
        <f>SUM(K8:K17)</f>
        <v>0</v>
      </c>
      <c r="M18" s="11">
        <f>SUM(M8:M17)</f>
        <v>0</v>
      </c>
      <c r="O18" s="11">
        <f>SUM(O8:O17)</f>
        <v>18851692528</v>
      </c>
      <c r="Q18" s="11">
        <f>SUM(Q8:Q17)</f>
        <v>39134957</v>
      </c>
      <c r="S18" s="11">
        <f>SUM(S8:S17)</f>
        <v>18812557223</v>
      </c>
    </row>
    <row r="19" spans="1:19" ht="24.75" thickTop="1">
      <c r="O19" s="3"/>
    </row>
    <row r="20" spans="1:19">
      <c r="O20" s="3"/>
    </row>
    <row r="22" spans="1:19">
      <c r="O22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0"/>
  <sheetViews>
    <sheetView rightToLeft="1" topLeftCell="A45" workbookViewId="0">
      <selection activeCell="K61" sqref="K61"/>
    </sheetView>
  </sheetViews>
  <sheetFormatPr defaultRowHeight="2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161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6" t="s">
        <v>3</v>
      </c>
      <c r="C6" s="17" t="s">
        <v>163</v>
      </c>
      <c r="D6" s="17" t="s">
        <v>163</v>
      </c>
      <c r="E6" s="17" t="s">
        <v>163</v>
      </c>
      <c r="F6" s="17" t="s">
        <v>163</v>
      </c>
      <c r="G6" s="17" t="s">
        <v>163</v>
      </c>
      <c r="H6" s="17" t="s">
        <v>163</v>
      </c>
      <c r="I6" s="17" t="s">
        <v>163</v>
      </c>
      <c r="K6" s="17" t="s">
        <v>164</v>
      </c>
      <c r="L6" s="17" t="s">
        <v>164</v>
      </c>
      <c r="M6" s="17" t="s">
        <v>164</v>
      </c>
      <c r="N6" s="17" t="s">
        <v>164</v>
      </c>
      <c r="O6" s="17" t="s">
        <v>164</v>
      </c>
      <c r="P6" s="17" t="s">
        <v>164</v>
      </c>
      <c r="Q6" s="17" t="s">
        <v>164</v>
      </c>
    </row>
    <row r="7" spans="1:17" ht="24.75">
      <c r="A7" s="17" t="s">
        <v>3</v>
      </c>
      <c r="C7" s="17" t="s">
        <v>7</v>
      </c>
      <c r="E7" s="17" t="s">
        <v>198</v>
      </c>
      <c r="G7" s="17" t="s">
        <v>199</v>
      </c>
      <c r="I7" s="17" t="s">
        <v>200</v>
      </c>
      <c r="K7" s="17" t="s">
        <v>7</v>
      </c>
      <c r="M7" s="17" t="s">
        <v>198</v>
      </c>
      <c r="O7" s="17" t="s">
        <v>199</v>
      </c>
      <c r="Q7" s="17" t="s">
        <v>200</v>
      </c>
    </row>
    <row r="8" spans="1:17">
      <c r="A8" s="1" t="s">
        <v>23</v>
      </c>
      <c r="C8" s="6">
        <v>185000</v>
      </c>
      <c r="D8" s="6"/>
      <c r="E8" s="6">
        <v>41210629195</v>
      </c>
      <c r="F8" s="6"/>
      <c r="G8" s="6">
        <v>41730474482</v>
      </c>
      <c r="H8" s="6"/>
      <c r="I8" s="6">
        <f>E8-G8</f>
        <v>-519845287</v>
      </c>
      <c r="J8" s="6"/>
      <c r="K8" s="6">
        <v>185000</v>
      </c>
      <c r="L8" s="6"/>
      <c r="M8" s="6">
        <v>41210629195</v>
      </c>
      <c r="N8" s="6"/>
      <c r="O8" s="6">
        <v>43056870100</v>
      </c>
      <c r="P8" s="6"/>
      <c r="Q8" s="6">
        <f>M8-O8</f>
        <v>-1846240905</v>
      </c>
    </row>
    <row r="9" spans="1:17">
      <c r="A9" s="1" t="s">
        <v>18</v>
      </c>
      <c r="C9" s="6">
        <v>1490000</v>
      </c>
      <c r="D9" s="6"/>
      <c r="E9" s="6">
        <v>64488596130</v>
      </c>
      <c r="F9" s="6"/>
      <c r="G9" s="6">
        <v>64442622920</v>
      </c>
      <c r="H9" s="6"/>
      <c r="I9" s="6">
        <f t="shared" ref="I9:I52" si="0">E9-G9</f>
        <v>45973210</v>
      </c>
      <c r="J9" s="6"/>
      <c r="K9" s="6">
        <v>1490000</v>
      </c>
      <c r="L9" s="6"/>
      <c r="M9" s="6">
        <v>64488596130</v>
      </c>
      <c r="N9" s="6"/>
      <c r="O9" s="6">
        <v>73027169395</v>
      </c>
      <c r="P9" s="6"/>
      <c r="Q9" s="6">
        <f t="shared" ref="Q9:Q52" si="1">M9-O9</f>
        <v>-8538573265</v>
      </c>
    </row>
    <row r="10" spans="1:17">
      <c r="A10" s="1" t="s">
        <v>26</v>
      </c>
      <c r="C10" s="6">
        <v>2305720</v>
      </c>
      <c r="D10" s="6"/>
      <c r="E10" s="6">
        <v>23630529959</v>
      </c>
      <c r="F10" s="6"/>
      <c r="G10" s="6">
        <v>23587770169</v>
      </c>
      <c r="H10" s="6"/>
      <c r="I10" s="6">
        <f t="shared" si="0"/>
        <v>42759790</v>
      </c>
      <c r="J10" s="6"/>
      <c r="K10" s="6">
        <v>2305720</v>
      </c>
      <c r="L10" s="6"/>
      <c r="M10" s="6">
        <v>23630529959</v>
      </c>
      <c r="N10" s="6"/>
      <c r="O10" s="6">
        <v>23587770169</v>
      </c>
      <c r="P10" s="6"/>
      <c r="Q10" s="6">
        <f t="shared" si="1"/>
        <v>42759790</v>
      </c>
    </row>
    <row r="11" spans="1:17">
      <c r="A11" s="1" t="s">
        <v>17</v>
      </c>
      <c r="C11" s="6">
        <v>7788881</v>
      </c>
      <c r="D11" s="6"/>
      <c r="E11" s="6">
        <v>76728543236</v>
      </c>
      <c r="F11" s="6"/>
      <c r="G11" s="6">
        <v>76412668813</v>
      </c>
      <c r="H11" s="6"/>
      <c r="I11" s="6">
        <f t="shared" si="0"/>
        <v>315874423</v>
      </c>
      <c r="J11" s="6"/>
      <c r="K11" s="6">
        <v>7788881</v>
      </c>
      <c r="L11" s="6"/>
      <c r="M11" s="6">
        <v>76728543236</v>
      </c>
      <c r="N11" s="6"/>
      <c r="O11" s="6">
        <v>76993192721</v>
      </c>
      <c r="P11" s="6"/>
      <c r="Q11" s="6">
        <f t="shared" si="1"/>
        <v>-264649485</v>
      </c>
    </row>
    <row r="12" spans="1:17">
      <c r="A12" s="1" t="s">
        <v>19</v>
      </c>
      <c r="C12" s="6">
        <v>450000</v>
      </c>
      <c r="D12" s="6"/>
      <c r="E12" s="6">
        <v>31849362000</v>
      </c>
      <c r="F12" s="6"/>
      <c r="G12" s="6">
        <v>31967311396</v>
      </c>
      <c r="H12" s="6"/>
      <c r="I12" s="6">
        <f t="shared" si="0"/>
        <v>-117949396</v>
      </c>
      <c r="J12" s="6"/>
      <c r="K12" s="6">
        <v>450000</v>
      </c>
      <c r="L12" s="6"/>
      <c r="M12" s="6">
        <v>31849362000</v>
      </c>
      <c r="N12" s="6"/>
      <c r="O12" s="6">
        <v>34854732740</v>
      </c>
      <c r="P12" s="6"/>
      <c r="Q12" s="6">
        <f t="shared" si="1"/>
        <v>-3005370740</v>
      </c>
    </row>
    <row r="13" spans="1:17">
      <c r="A13" s="1" t="s">
        <v>15</v>
      </c>
      <c r="C13" s="6">
        <v>34494</v>
      </c>
      <c r="D13" s="6"/>
      <c r="E13" s="6">
        <v>838120177</v>
      </c>
      <c r="F13" s="6"/>
      <c r="G13" s="6">
        <v>823273144</v>
      </c>
      <c r="H13" s="6"/>
      <c r="I13" s="6">
        <f t="shared" si="0"/>
        <v>14847033</v>
      </c>
      <c r="J13" s="6"/>
      <c r="K13" s="6">
        <v>34494</v>
      </c>
      <c r="L13" s="6"/>
      <c r="M13" s="6">
        <v>838120177</v>
      </c>
      <c r="N13" s="6"/>
      <c r="O13" s="6">
        <v>847294117</v>
      </c>
      <c r="P13" s="6"/>
      <c r="Q13" s="6">
        <f t="shared" si="1"/>
        <v>-9173940</v>
      </c>
    </row>
    <row r="14" spans="1:17">
      <c r="A14" s="1" t="s">
        <v>22</v>
      </c>
      <c r="C14" s="6">
        <v>1520000</v>
      </c>
      <c r="D14" s="6"/>
      <c r="E14" s="6">
        <v>16650735120</v>
      </c>
      <c r="F14" s="6"/>
      <c r="G14" s="6">
        <v>16323612988</v>
      </c>
      <c r="H14" s="6"/>
      <c r="I14" s="6">
        <f t="shared" si="0"/>
        <v>327122132</v>
      </c>
      <c r="J14" s="6"/>
      <c r="K14" s="6">
        <v>1520000</v>
      </c>
      <c r="L14" s="6"/>
      <c r="M14" s="6">
        <v>16650735120</v>
      </c>
      <c r="N14" s="6"/>
      <c r="O14" s="6">
        <v>16469624523</v>
      </c>
      <c r="P14" s="6"/>
      <c r="Q14" s="6">
        <f t="shared" si="1"/>
        <v>181110597</v>
      </c>
    </row>
    <row r="15" spans="1:17">
      <c r="A15" s="1" t="s">
        <v>21</v>
      </c>
      <c r="C15" s="6">
        <v>4500000</v>
      </c>
      <c r="D15" s="6"/>
      <c r="E15" s="6">
        <v>57570405750</v>
      </c>
      <c r="F15" s="6"/>
      <c r="G15" s="6">
        <v>57763724359</v>
      </c>
      <c r="H15" s="6"/>
      <c r="I15" s="6">
        <f t="shared" si="0"/>
        <v>-193318609</v>
      </c>
      <c r="J15" s="6"/>
      <c r="K15" s="6">
        <v>4500000</v>
      </c>
      <c r="L15" s="6"/>
      <c r="M15" s="6">
        <v>57570405750</v>
      </c>
      <c r="N15" s="6"/>
      <c r="O15" s="6">
        <v>58939422911</v>
      </c>
      <c r="P15" s="6"/>
      <c r="Q15" s="6">
        <f t="shared" si="1"/>
        <v>-1369017161</v>
      </c>
    </row>
    <row r="16" spans="1:17">
      <c r="A16" s="1" t="s">
        <v>25</v>
      </c>
      <c r="C16" s="6">
        <v>6900000</v>
      </c>
      <c r="D16" s="6"/>
      <c r="E16" s="6">
        <v>71950333050</v>
      </c>
      <c r="F16" s="6"/>
      <c r="G16" s="6">
        <v>71366439225</v>
      </c>
      <c r="H16" s="6"/>
      <c r="I16" s="6">
        <f t="shared" si="0"/>
        <v>583893825</v>
      </c>
      <c r="J16" s="6"/>
      <c r="K16" s="6">
        <v>6900000</v>
      </c>
      <c r="L16" s="6"/>
      <c r="M16" s="6">
        <v>71950333050</v>
      </c>
      <c r="N16" s="6"/>
      <c r="O16" s="6">
        <v>74133960751</v>
      </c>
      <c r="P16" s="6"/>
      <c r="Q16" s="6">
        <f t="shared" si="1"/>
        <v>-2183627701</v>
      </c>
    </row>
    <row r="17" spans="1:17">
      <c r="A17" s="1" t="s">
        <v>24</v>
      </c>
      <c r="C17" s="6">
        <v>9520000</v>
      </c>
      <c r="D17" s="6"/>
      <c r="E17" s="6">
        <v>47222146442</v>
      </c>
      <c r="F17" s="6"/>
      <c r="G17" s="6">
        <v>47265558414</v>
      </c>
      <c r="H17" s="6"/>
      <c r="I17" s="6">
        <f t="shared" si="0"/>
        <v>-43411972</v>
      </c>
      <c r="J17" s="6"/>
      <c r="K17" s="6">
        <v>9520000</v>
      </c>
      <c r="L17" s="6"/>
      <c r="M17" s="6">
        <v>47222146442</v>
      </c>
      <c r="N17" s="6"/>
      <c r="O17" s="6">
        <v>50048814372</v>
      </c>
      <c r="P17" s="6"/>
      <c r="Q17" s="6">
        <f t="shared" si="1"/>
        <v>-2826667930</v>
      </c>
    </row>
    <row r="18" spans="1:17">
      <c r="A18" s="1" t="s">
        <v>16</v>
      </c>
      <c r="C18" s="6">
        <v>12000000</v>
      </c>
      <c r="D18" s="6"/>
      <c r="E18" s="6">
        <v>77655186000</v>
      </c>
      <c r="F18" s="6"/>
      <c r="G18" s="6">
        <v>77420640572</v>
      </c>
      <c r="H18" s="6"/>
      <c r="I18" s="6">
        <f t="shared" si="0"/>
        <v>234545428</v>
      </c>
      <c r="J18" s="6"/>
      <c r="K18" s="6">
        <v>12000000</v>
      </c>
      <c r="L18" s="6"/>
      <c r="M18" s="6">
        <v>77655186000</v>
      </c>
      <c r="N18" s="6"/>
      <c r="O18" s="6">
        <v>77330481641</v>
      </c>
      <c r="P18" s="6"/>
      <c r="Q18" s="6">
        <f t="shared" si="1"/>
        <v>324704359</v>
      </c>
    </row>
    <row r="19" spans="1:17">
      <c r="A19" s="1" t="s">
        <v>20</v>
      </c>
      <c r="C19" s="6">
        <v>0</v>
      </c>
      <c r="D19" s="6"/>
      <c r="E19" s="6">
        <v>0</v>
      </c>
      <c r="F19" s="6"/>
      <c r="G19" s="6">
        <v>-106671644</v>
      </c>
      <c r="H19" s="6"/>
      <c r="I19" s="6">
        <f t="shared" si="0"/>
        <v>106671644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f t="shared" si="1"/>
        <v>0</v>
      </c>
    </row>
    <row r="20" spans="1:17">
      <c r="A20" s="1" t="s">
        <v>134</v>
      </c>
      <c r="C20" s="6">
        <v>115000</v>
      </c>
      <c r="D20" s="6"/>
      <c r="E20" s="6">
        <v>114979156250</v>
      </c>
      <c r="F20" s="6"/>
      <c r="G20" s="6">
        <v>115236039594</v>
      </c>
      <c r="H20" s="6"/>
      <c r="I20" s="6">
        <f t="shared" si="0"/>
        <v>-256883344</v>
      </c>
      <c r="J20" s="6"/>
      <c r="K20" s="6">
        <v>115000</v>
      </c>
      <c r="L20" s="6"/>
      <c r="M20" s="6">
        <v>114979156250</v>
      </c>
      <c r="N20" s="6"/>
      <c r="O20" s="6">
        <v>113994436765</v>
      </c>
      <c r="P20" s="6"/>
      <c r="Q20" s="6">
        <f t="shared" si="1"/>
        <v>984719485</v>
      </c>
    </row>
    <row r="21" spans="1:17">
      <c r="A21" s="1" t="s">
        <v>63</v>
      </c>
      <c r="C21" s="6">
        <v>30186</v>
      </c>
      <c r="D21" s="6"/>
      <c r="E21" s="6">
        <v>28120707697</v>
      </c>
      <c r="F21" s="6"/>
      <c r="G21" s="6">
        <v>27587719559</v>
      </c>
      <c r="H21" s="6"/>
      <c r="I21" s="6">
        <f t="shared" si="0"/>
        <v>532988138</v>
      </c>
      <c r="J21" s="6"/>
      <c r="K21" s="6">
        <v>30186</v>
      </c>
      <c r="L21" s="6"/>
      <c r="M21" s="6">
        <v>28120707697</v>
      </c>
      <c r="N21" s="6"/>
      <c r="O21" s="6">
        <v>26176795364</v>
      </c>
      <c r="P21" s="6"/>
      <c r="Q21" s="6">
        <f t="shared" si="1"/>
        <v>1943912333</v>
      </c>
    </row>
    <row r="22" spans="1:17">
      <c r="A22" s="1" t="s">
        <v>66</v>
      </c>
      <c r="C22" s="6">
        <v>6037</v>
      </c>
      <c r="D22" s="6"/>
      <c r="E22" s="6">
        <v>5524845650</v>
      </c>
      <c r="F22" s="6"/>
      <c r="G22" s="6">
        <v>5434488140</v>
      </c>
      <c r="H22" s="6"/>
      <c r="I22" s="6">
        <f t="shared" si="0"/>
        <v>90357510</v>
      </c>
      <c r="J22" s="6"/>
      <c r="K22" s="6">
        <v>6037</v>
      </c>
      <c r="L22" s="6"/>
      <c r="M22" s="6">
        <v>5524845650</v>
      </c>
      <c r="N22" s="6"/>
      <c r="O22" s="6">
        <v>5109161656</v>
      </c>
      <c r="P22" s="6"/>
      <c r="Q22" s="6">
        <f t="shared" si="1"/>
        <v>415683994</v>
      </c>
    </row>
    <row r="23" spans="1:17">
      <c r="A23" s="1" t="s">
        <v>57</v>
      </c>
      <c r="C23" s="6">
        <v>385538</v>
      </c>
      <c r="D23" s="6"/>
      <c r="E23" s="6">
        <v>362440255674</v>
      </c>
      <c r="F23" s="6"/>
      <c r="G23" s="6">
        <v>356500191926</v>
      </c>
      <c r="H23" s="6"/>
      <c r="I23" s="6">
        <f t="shared" si="0"/>
        <v>5940063748</v>
      </c>
      <c r="J23" s="6"/>
      <c r="K23" s="6">
        <v>385538</v>
      </c>
      <c r="L23" s="6"/>
      <c r="M23" s="6">
        <v>362440255674</v>
      </c>
      <c r="N23" s="6"/>
      <c r="O23" s="6">
        <v>296797892807</v>
      </c>
      <c r="P23" s="6"/>
      <c r="Q23" s="6">
        <f t="shared" si="1"/>
        <v>65642362867</v>
      </c>
    </row>
    <row r="24" spans="1:17">
      <c r="A24" s="1" t="s">
        <v>54</v>
      </c>
      <c r="C24" s="6">
        <v>542241</v>
      </c>
      <c r="D24" s="6"/>
      <c r="E24" s="6">
        <v>519169421108</v>
      </c>
      <c r="F24" s="6"/>
      <c r="G24" s="6">
        <v>510443634049</v>
      </c>
      <c r="H24" s="6"/>
      <c r="I24" s="6">
        <f t="shared" si="0"/>
        <v>8725787059</v>
      </c>
      <c r="J24" s="6"/>
      <c r="K24" s="6">
        <v>542241</v>
      </c>
      <c r="L24" s="6"/>
      <c r="M24" s="6">
        <v>519169421108</v>
      </c>
      <c r="N24" s="6"/>
      <c r="O24" s="6">
        <v>464957174396</v>
      </c>
      <c r="P24" s="6"/>
      <c r="Q24" s="6">
        <f t="shared" si="1"/>
        <v>54212246712</v>
      </c>
    </row>
    <row r="25" spans="1:17">
      <c r="A25" s="1" t="s">
        <v>69</v>
      </c>
      <c r="C25" s="6">
        <v>52392</v>
      </c>
      <c r="D25" s="6"/>
      <c r="E25" s="6">
        <v>47718365798</v>
      </c>
      <c r="F25" s="6"/>
      <c r="G25" s="6">
        <v>47027964396</v>
      </c>
      <c r="H25" s="6"/>
      <c r="I25" s="6">
        <f t="shared" si="0"/>
        <v>690401402</v>
      </c>
      <c r="J25" s="6"/>
      <c r="K25" s="6">
        <v>52392</v>
      </c>
      <c r="L25" s="6"/>
      <c r="M25" s="6">
        <v>47718365798</v>
      </c>
      <c r="N25" s="6"/>
      <c r="O25" s="6">
        <v>43084133198</v>
      </c>
      <c r="P25" s="6"/>
      <c r="Q25" s="6">
        <f t="shared" si="1"/>
        <v>4634232600</v>
      </c>
    </row>
    <row r="26" spans="1:17">
      <c r="A26" s="1" t="s">
        <v>75</v>
      </c>
      <c r="C26" s="6">
        <v>45710</v>
      </c>
      <c r="D26" s="6"/>
      <c r="E26" s="6">
        <v>40847735905</v>
      </c>
      <c r="F26" s="6"/>
      <c r="G26" s="6">
        <v>39978946302</v>
      </c>
      <c r="H26" s="6"/>
      <c r="I26" s="6">
        <f t="shared" si="0"/>
        <v>868789603</v>
      </c>
      <c r="J26" s="6"/>
      <c r="K26" s="6">
        <v>45710</v>
      </c>
      <c r="L26" s="6"/>
      <c r="M26" s="6">
        <v>40847735905</v>
      </c>
      <c r="N26" s="6"/>
      <c r="O26" s="6">
        <v>34242045043</v>
      </c>
      <c r="P26" s="6"/>
      <c r="Q26" s="6">
        <f t="shared" si="1"/>
        <v>6605690862</v>
      </c>
    </row>
    <row r="27" spans="1:17">
      <c r="A27" s="1" t="s">
        <v>83</v>
      </c>
      <c r="C27" s="6">
        <v>15630</v>
      </c>
      <c r="D27" s="6"/>
      <c r="E27" s="6">
        <v>11021372114</v>
      </c>
      <c r="F27" s="6"/>
      <c r="G27" s="6">
        <v>10819156572</v>
      </c>
      <c r="H27" s="6"/>
      <c r="I27" s="6">
        <f t="shared" si="0"/>
        <v>202215542</v>
      </c>
      <c r="J27" s="6"/>
      <c r="K27" s="6">
        <v>15630</v>
      </c>
      <c r="L27" s="6"/>
      <c r="M27" s="6">
        <v>11021372114</v>
      </c>
      <c r="N27" s="6"/>
      <c r="O27" s="6">
        <v>10817920391</v>
      </c>
      <c r="P27" s="6"/>
      <c r="Q27" s="6">
        <f t="shared" si="1"/>
        <v>203451723</v>
      </c>
    </row>
    <row r="28" spans="1:17">
      <c r="A28" s="1" t="s">
        <v>86</v>
      </c>
      <c r="C28" s="6">
        <v>834</v>
      </c>
      <c r="D28" s="6"/>
      <c r="E28" s="6">
        <v>578132414</v>
      </c>
      <c r="F28" s="6"/>
      <c r="G28" s="6">
        <v>568126228</v>
      </c>
      <c r="H28" s="6"/>
      <c r="I28" s="6">
        <f t="shared" si="0"/>
        <v>10006186</v>
      </c>
      <c r="J28" s="6"/>
      <c r="K28" s="6">
        <v>834</v>
      </c>
      <c r="L28" s="6"/>
      <c r="M28" s="6">
        <v>578132414</v>
      </c>
      <c r="N28" s="6"/>
      <c r="O28" s="6">
        <v>567648205</v>
      </c>
      <c r="P28" s="6"/>
      <c r="Q28" s="6">
        <f t="shared" si="1"/>
        <v>10484209</v>
      </c>
    </row>
    <row r="29" spans="1:17">
      <c r="A29" s="1" t="s">
        <v>106</v>
      </c>
      <c r="C29" s="6">
        <v>10000</v>
      </c>
      <c r="D29" s="6"/>
      <c r="E29" s="6">
        <v>9997787572</v>
      </c>
      <c r="F29" s="6"/>
      <c r="G29" s="6">
        <v>9817220306</v>
      </c>
      <c r="H29" s="6"/>
      <c r="I29" s="6">
        <f t="shared" si="0"/>
        <v>180567266</v>
      </c>
      <c r="J29" s="6"/>
      <c r="K29" s="6">
        <v>10000</v>
      </c>
      <c r="L29" s="6"/>
      <c r="M29" s="6">
        <v>9997787572</v>
      </c>
      <c r="N29" s="6"/>
      <c r="O29" s="6">
        <v>9801776250</v>
      </c>
      <c r="P29" s="6"/>
      <c r="Q29" s="6">
        <f t="shared" si="1"/>
        <v>196011322</v>
      </c>
    </row>
    <row r="30" spans="1:17">
      <c r="A30" s="1" t="s">
        <v>109</v>
      </c>
      <c r="C30" s="6">
        <v>225000</v>
      </c>
      <c r="D30" s="6"/>
      <c r="E30" s="6">
        <v>220460034375</v>
      </c>
      <c r="F30" s="6"/>
      <c r="G30" s="6">
        <v>222605594400</v>
      </c>
      <c r="H30" s="6"/>
      <c r="I30" s="6">
        <f t="shared" si="0"/>
        <v>-2145560025</v>
      </c>
      <c r="J30" s="6"/>
      <c r="K30" s="6">
        <v>225000</v>
      </c>
      <c r="L30" s="6"/>
      <c r="M30" s="6">
        <v>220460034375</v>
      </c>
      <c r="N30" s="6"/>
      <c r="O30" s="6">
        <v>216683696250</v>
      </c>
      <c r="P30" s="6"/>
      <c r="Q30" s="6">
        <f t="shared" si="1"/>
        <v>3776338125</v>
      </c>
    </row>
    <row r="31" spans="1:17">
      <c r="A31" s="1" t="s">
        <v>111</v>
      </c>
      <c r="C31" s="6">
        <v>400000</v>
      </c>
      <c r="D31" s="6"/>
      <c r="E31" s="6">
        <v>386037617997</v>
      </c>
      <c r="F31" s="6"/>
      <c r="G31" s="6">
        <v>384770647677</v>
      </c>
      <c r="H31" s="6"/>
      <c r="I31" s="6">
        <f t="shared" si="0"/>
        <v>1266970320</v>
      </c>
      <c r="J31" s="6"/>
      <c r="K31" s="6">
        <v>400000</v>
      </c>
      <c r="L31" s="6"/>
      <c r="M31" s="6">
        <v>386037617997</v>
      </c>
      <c r="N31" s="6"/>
      <c r="O31" s="6">
        <v>383431896437</v>
      </c>
      <c r="P31" s="6"/>
      <c r="Q31" s="6">
        <f t="shared" si="1"/>
        <v>2605721560</v>
      </c>
    </row>
    <row r="32" spans="1:17">
      <c r="A32" s="1" t="s">
        <v>114</v>
      </c>
      <c r="C32" s="6">
        <v>200000</v>
      </c>
      <c r="D32" s="6"/>
      <c r="E32" s="6">
        <v>188970142952</v>
      </c>
      <c r="F32" s="6"/>
      <c r="G32" s="6">
        <v>188737385147</v>
      </c>
      <c r="H32" s="6"/>
      <c r="I32" s="6">
        <f t="shared" si="0"/>
        <v>232757805</v>
      </c>
      <c r="J32" s="6"/>
      <c r="K32" s="6">
        <v>200000</v>
      </c>
      <c r="L32" s="6"/>
      <c r="M32" s="6">
        <v>188970142952</v>
      </c>
      <c r="N32" s="6"/>
      <c r="O32" s="6">
        <v>186418325000</v>
      </c>
      <c r="P32" s="6"/>
      <c r="Q32" s="6">
        <f t="shared" si="1"/>
        <v>2551817952</v>
      </c>
    </row>
    <row r="33" spans="1:17">
      <c r="A33" s="1" t="s">
        <v>91</v>
      </c>
      <c r="C33" s="6">
        <v>459437</v>
      </c>
      <c r="D33" s="6"/>
      <c r="E33" s="6">
        <v>383895690302</v>
      </c>
      <c r="F33" s="6"/>
      <c r="G33" s="6">
        <v>378195639507</v>
      </c>
      <c r="H33" s="6"/>
      <c r="I33" s="6">
        <f t="shared" si="0"/>
        <v>5700050795</v>
      </c>
      <c r="J33" s="6"/>
      <c r="K33" s="6">
        <v>459437</v>
      </c>
      <c r="L33" s="6"/>
      <c r="M33" s="6">
        <v>383895690302</v>
      </c>
      <c r="N33" s="6"/>
      <c r="O33" s="6">
        <v>367043902705</v>
      </c>
      <c r="P33" s="6"/>
      <c r="Q33" s="6">
        <f t="shared" si="1"/>
        <v>16851787597</v>
      </c>
    </row>
    <row r="34" spans="1:17">
      <c r="A34" s="1" t="s">
        <v>94</v>
      </c>
      <c r="C34" s="6">
        <v>379763</v>
      </c>
      <c r="D34" s="6"/>
      <c r="E34" s="6">
        <v>313608398023</v>
      </c>
      <c r="F34" s="6"/>
      <c r="G34" s="6">
        <v>307946900435</v>
      </c>
      <c r="H34" s="6"/>
      <c r="I34" s="6">
        <f t="shared" si="0"/>
        <v>5661497588</v>
      </c>
      <c r="J34" s="6"/>
      <c r="K34" s="6">
        <v>379763</v>
      </c>
      <c r="L34" s="6"/>
      <c r="M34" s="6">
        <v>313608398023</v>
      </c>
      <c r="N34" s="6"/>
      <c r="O34" s="6">
        <v>297642733252</v>
      </c>
      <c r="P34" s="6"/>
      <c r="Q34" s="6">
        <f t="shared" si="1"/>
        <v>15965664771</v>
      </c>
    </row>
    <row r="35" spans="1:17">
      <c r="A35" s="1" t="s">
        <v>97</v>
      </c>
      <c r="C35" s="6">
        <v>857864</v>
      </c>
      <c r="D35" s="6"/>
      <c r="E35" s="6">
        <v>694658123990</v>
      </c>
      <c r="F35" s="6"/>
      <c r="G35" s="6">
        <v>687085812269</v>
      </c>
      <c r="H35" s="6"/>
      <c r="I35" s="6">
        <f t="shared" si="0"/>
        <v>7572311721</v>
      </c>
      <c r="J35" s="6"/>
      <c r="K35" s="6">
        <v>857864</v>
      </c>
      <c r="L35" s="6"/>
      <c r="M35" s="6">
        <v>694658123990</v>
      </c>
      <c r="N35" s="6"/>
      <c r="O35" s="6">
        <v>683913136229</v>
      </c>
      <c r="P35" s="6"/>
      <c r="Q35" s="6">
        <f t="shared" si="1"/>
        <v>10744987761</v>
      </c>
    </row>
    <row r="36" spans="1:17">
      <c r="A36" s="1" t="s">
        <v>103</v>
      </c>
      <c r="C36" s="6">
        <v>29850</v>
      </c>
      <c r="D36" s="6"/>
      <c r="E36" s="6">
        <v>21795802294</v>
      </c>
      <c r="F36" s="6"/>
      <c r="G36" s="6">
        <v>21487036034</v>
      </c>
      <c r="H36" s="6"/>
      <c r="I36" s="6">
        <f t="shared" si="0"/>
        <v>308766260</v>
      </c>
      <c r="J36" s="6"/>
      <c r="K36" s="6">
        <v>29850</v>
      </c>
      <c r="L36" s="6"/>
      <c r="M36" s="6">
        <v>21795802294</v>
      </c>
      <c r="N36" s="6"/>
      <c r="O36" s="6">
        <v>21283940324</v>
      </c>
      <c r="P36" s="6"/>
      <c r="Q36" s="6">
        <f t="shared" si="1"/>
        <v>511861970</v>
      </c>
    </row>
    <row r="37" spans="1:17">
      <c r="A37" s="1" t="s">
        <v>117</v>
      </c>
      <c r="C37" s="6">
        <v>200000</v>
      </c>
      <c r="D37" s="6"/>
      <c r="E37" s="6">
        <v>189467252835</v>
      </c>
      <c r="F37" s="6"/>
      <c r="G37" s="6">
        <v>189155909276</v>
      </c>
      <c r="H37" s="6"/>
      <c r="I37" s="6">
        <f t="shared" si="0"/>
        <v>311343559</v>
      </c>
      <c r="J37" s="6"/>
      <c r="K37" s="6">
        <v>200000</v>
      </c>
      <c r="L37" s="6"/>
      <c r="M37" s="6">
        <v>189467252835</v>
      </c>
      <c r="N37" s="6"/>
      <c r="O37" s="6">
        <v>185715532957</v>
      </c>
      <c r="P37" s="6"/>
      <c r="Q37" s="6">
        <f t="shared" si="1"/>
        <v>3751719878</v>
      </c>
    </row>
    <row r="38" spans="1:17">
      <c r="A38" s="1" t="s">
        <v>80</v>
      </c>
      <c r="C38" s="6">
        <v>191138</v>
      </c>
      <c r="D38" s="6"/>
      <c r="E38" s="6">
        <v>170244424904</v>
      </c>
      <c r="F38" s="6"/>
      <c r="G38" s="6">
        <v>166812208626</v>
      </c>
      <c r="H38" s="6"/>
      <c r="I38" s="6">
        <f t="shared" si="0"/>
        <v>3432216278</v>
      </c>
      <c r="J38" s="6"/>
      <c r="K38" s="6">
        <v>191138</v>
      </c>
      <c r="L38" s="6"/>
      <c r="M38" s="6">
        <v>170244424904</v>
      </c>
      <c r="N38" s="6"/>
      <c r="O38" s="6">
        <v>161144418896</v>
      </c>
      <c r="P38" s="6"/>
      <c r="Q38" s="6">
        <f t="shared" si="1"/>
        <v>9100006008</v>
      </c>
    </row>
    <row r="39" spans="1:17">
      <c r="A39" s="1" t="s">
        <v>100</v>
      </c>
      <c r="C39" s="6">
        <v>237434</v>
      </c>
      <c r="D39" s="6"/>
      <c r="E39" s="6">
        <v>184690170838</v>
      </c>
      <c r="F39" s="6"/>
      <c r="G39" s="6">
        <v>181657077268</v>
      </c>
      <c r="H39" s="6"/>
      <c r="I39" s="6">
        <f t="shared" si="0"/>
        <v>3033093570</v>
      </c>
      <c r="J39" s="6"/>
      <c r="K39" s="6">
        <v>237434</v>
      </c>
      <c r="L39" s="6"/>
      <c r="M39" s="6">
        <v>184690170838</v>
      </c>
      <c r="N39" s="6"/>
      <c r="O39" s="6">
        <v>173546681721</v>
      </c>
      <c r="P39" s="6"/>
      <c r="Q39" s="6">
        <f t="shared" si="1"/>
        <v>11143489117</v>
      </c>
    </row>
    <row r="40" spans="1:17">
      <c r="A40" s="1" t="s">
        <v>129</v>
      </c>
      <c r="C40" s="6">
        <v>200000</v>
      </c>
      <c r="D40" s="6"/>
      <c r="E40" s="6">
        <v>188910553755</v>
      </c>
      <c r="F40" s="6"/>
      <c r="G40" s="6">
        <v>188600210015</v>
      </c>
      <c r="H40" s="6"/>
      <c r="I40" s="6">
        <f t="shared" si="0"/>
        <v>310343740</v>
      </c>
      <c r="J40" s="6"/>
      <c r="K40" s="6">
        <v>200000</v>
      </c>
      <c r="L40" s="6"/>
      <c r="M40" s="6">
        <v>188910553755</v>
      </c>
      <c r="N40" s="6"/>
      <c r="O40" s="6">
        <v>185291809771</v>
      </c>
      <c r="P40" s="6"/>
      <c r="Q40" s="6">
        <f t="shared" si="1"/>
        <v>3618743984</v>
      </c>
    </row>
    <row r="41" spans="1:17">
      <c r="A41" s="1" t="s">
        <v>44</v>
      </c>
      <c r="C41" s="6">
        <v>101171</v>
      </c>
      <c r="D41" s="6"/>
      <c r="E41" s="6">
        <v>71306558083</v>
      </c>
      <c r="F41" s="6"/>
      <c r="G41" s="6">
        <v>69990561940</v>
      </c>
      <c r="H41" s="6"/>
      <c r="I41" s="6">
        <f t="shared" si="0"/>
        <v>1315996143</v>
      </c>
      <c r="J41" s="6"/>
      <c r="K41" s="6">
        <v>101171</v>
      </c>
      <c r="L41" s="6"/>
      <c r="M41" s="6">
        <v>71306558083</v>
      </c>
      <c r="N41" s="6"/>
      <c r="O41" s="6">
        <v>69532307658</v>
      </c>
      <c r="P41" s="6"/>
      <c r="Q41" s="6">
        <f t="shared" si="1"/>
        <v>1774250425</v>
      </c>
    </row>
    <row r="42" spans="1:17">
      <c r="A42" s="1" t="s">
        <v>126</v>
      </c>
      <c r="C42" s="6">
        <v>260000</v>
      </c>
      <c r="D42" s="6"/>
      <c r="E42" s="6">
        <v>247850248998</v>
      </c>
      <c r="F42" s="6"/>
      <c r="G42" s="6">
        <v>246389089728</v>
      </c>
      <c r="H42" s="6"/>
      <c r="I42" s="6">
        <f t="shared" si="0"/>
        <v>1461159270</v>
      </c>
      <c r="J42" s="6"/>
      <c r="K42" s="6">
        <v>260000</v>
      </c>
      <c r="L42" s="6"/>
      <c r="M42" s="6">
        <v>247850248998</v>
      </c>
      <c r="N42" s="6"/>
      <c r="O42" s="6">
        <v>245651523436</v>
      </c>
      <c r="P42" s="6"/>
      <c r="Q42" s="6">
        <f t="shared" si="1"/>
        <v>2198725562</v>
      </c>
    </row>
    <row r="43" spans="1:17">
      <c r="A43" s="1" t="s">
        <v>120</v>
      </c>
      <c r="C43" s="6">
        <v>100000</v>
      </c>
      <c r="D43" s="6"/>
      <c r="E43" s="6">
        <v>95087062345</v>
      </c>
      <c r="F43" s="6"/>
      <c r="G43" s="6">
        <v>94891897725</v>
      </c>
      <c r="H43" s="6"/>
      <c r="I43" s="6">
        <f t="shared" si="0"/>
        <v>195164620</v>
      </c>
      <c r="J43" s="6"/>
      <c r="K43" s="6">
        <v>100000</v>
      </c>
      <c r="L43" s="6"/>
      <c r="M43" s="6">
        <v>95087062345</v>
      </c>
      <c r="N43" s="6"/>
      <c r="O43" s="6">
        <v>94281908306</v>
      </c>
      <c r="P43" s="6"/>
      <c r="Q43" s="6">
        <f t="shared" si="1"/>
        <v>805154039</v>
      </c>
    </row>
    <row r="44" spans="1:17">
      <c r="A44" s="1" t="s">
        <v>48</v>
      </c>
      <c r="C44" s="6">
        <v>167711</v>
      </c>
      <c r="D44" s="6"/>
      <c r="E44" s="6">
        <v>116469269607</v>
      </c>
      <c r="F44" s="6"/>
      <c r="G44" s="6">
        <v>115983486771</v>
      </c>
      <c r="H44" s="6"/>
      <c r="I44" s="6">
        <f t="shared" si="0"/>
        <v>485782836</v>
      </c>
      <c r="J44" s="6"/>
      <c r="K44" s="6">
        <v>167711</v>
      </c>
      <c r="L44" s="6"/>
      <c r="M44" s="6">
        <v>116469269607</v>
      </c>
      <c r="N44" s="6"/>
      <c r="O44" s="6">
        <v>115855845639</v>
      </c>
      <c r="P44" s="6"/>
      <c r="Q44" s="6">
        <f t="shared" si="1"/>
        <v>613423968</v>
      </c>
    </row>
    <row r="45" spans="1:17">
      <c r="A45" s="1" t="s">
        <v>60</v>
      </c>
      <c r="C45" s="6">
        <v>109127</v>
      </c>
      <c r="D45" s="6"/>
      <c r="E45" s="6">
        <v>73599366816</v>
      </c>
      <c r="F45" s="6"/>
      <c r="G45" s="6">
        <v>72240981918</v>
      </c>
      <c r="H45" s="6"/>
      <c r="I45" s="6">
        <f t="shared" si="0"/>
        <v>1358384898</v>
      </c>
      <c r="J45" s="6"/>
      <c r="K45" s="6">
        <v>109127</v>
      </c>
      <c r="L45" s="6"/>
      <c r="M45" s="6">
        <v>73599366816</v>
      </c>
      <c r="N45" s="6"/>
      <c r="O45" s="6">
        <v>70653413603</v>
      </c>
      <c r="P45" s="6"/>
      <c r="Q45" s="6">
        <f t="shared" si="1"/>
        <v>2945953213</v>
      </c>
    </row>
    <row r="46" spans="1:17">
      <c r="A46" s="1" t="s">
        <v>123</v>
      </c>
      <c r="C46" s="6">
        <v>50000</v>
      </c>
      <c r="D46" s="6"/>
      <c r="E46" s="6">
        <v>47019576156</v>
      </c>
      <c r="F46" s="6"/>
      <c r="G46" s="6">
        <v>46980933162</v>
      </c>
      <c r="H46" s="6"/>
      <c r="I46" s="6">
        <f t="shared" si="0"/>
        <v>38642994</v>
      </c>
      <c r="J46" s="6"/>
      <c r="K46" s="6">
        <v>50000</v>
      </c>
      <c r="L46" s="6"/>
      <c r="M46" s="6">
        <v>47019576156</v>
      </c>
      <c r="N46" s="6"/>
      <c r="O46" s="6">
        <v>46710000000</v>
      </c>
      <c r="P46" s="6"/>
      <c r="Q46" s="6">
        <f t="shared" si="1"/>
        <v>309576156</v>
      </c>
    </row>
    <row r="47" spans="1:17">
      <c r="A47" s="1" t="s">
        <v>72</v>
      </c>
      <c r="C47" s="6">
        <v>92699</v>
      </c>
      <c r="D47" s="6"/>
      <c r="E47" s="6">
        <v>88310379025</v>
      </c>
      <c r="F47" s="6"/>
      <c r="G47" s="6">
        <v>86723659777</v>
      </c>
      <c r="H47" s="6"/>
      <c r="I47" s="6">
        <f t="shared" si="0"/>
        <v>1586719248</v>
      </c>
      <c r="J47" s="6"/>
      <c r="K47" s="6">
        <v>92699</v>
      </c>
      <c r="L47" s="6"/>
      <c r="M47" s="6">
        <v>88310379025</v>
      </c>
      <c r="N47" s="6"/>
      <c r="O47" s="6">
        <v>84485120273</v>
      </c>
      <c r="P47" s="6"/>
      <c r="Q47" s="6">
        <f t="shared" si="1"/>
        <v>3825258752</v>
      </c>
    </row>
    <row r="48" spans="1:17">
      <c r="A48" s="1" t="s">
        <v>78</v>
      </c>
      <c r="C48" s="6">
        <v>32031</v>
      </c>
      <c r="D48" s="6"/>
      <c r="E48" s="6">
        <v>29982627483</v>
      </c>
      <c r="F48" s="6"/>
      <c r="G48" s="6">
        <v>29459335807</v>
      </c>
      <c r="H48" s="6"/>
      <c r="I48" s="6">
        <f t="shared" si="0"/>
        <v>523291676</v>
      </c>
      <c r="J48" s="6"/>
      <c r="K48" s="6">
        <v>32031</v>
      </c>
      <c r="L48" s="6"/>
      <c r="M48" s="6">
        <v>29982627483</v>
      </c>
      <c r="N48" s="6"/>
      <c r="O48" s="6">
        <v>29099915491</v>
      </c>
      <c r="P48" s="6"/>
      <c r="Q48" s="6">
        <f t="shared" si="1"/>
        <v>882711992</v>
      </c>
    </row>
    <row r="49" spans="1:17">
      <c r="A49" s="1" t="s">
        <v>88</v>
      </c>
      <c r="C49" s="6">
        <v>21628</v>
      </c>
      <c r="D49" s="6"/>
      <c r="E49" s="6">
        <v>11685436550</v>
      </c>
      <c r="F49" s="6"/>
      <c r="G49" s="6">
        <v>11274362791</v>
      </c>
      <c r="H49" s="6"/>
      <c r="I49" s="6">
        <f t="shared" si="0"/>
        <v>411073759</v>
      </c>
      <c r="J49" s="6"/>
      <c r="K49" s="6">
        <v>21628</v>
      </c>
      <c r="L49" s="6"/>
      <c r="M49" s="6">
        <v>11685436550</v>
      </c>
      <c r="N49" s="6"/>
      <c r="O49" s="6">
        <v>10794318984</v>
      </c>
      <c r="P49" s="6"/>
      <c r="Q49" s="6">
        <f>M49-O49</f>
        <v>891117566</v>
      </c>
    </row>
    <row r="50" spans="1:17">
      <c r="A50" s="1" t="s">
        <v>130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55000</v>
      </c>
      <c r="L50" s="6"/>
      <c r="M50" s="6">
        <v>54990031250</v>
      </c>
      <c r="N50" s="6"/>
      <c r="O50" s="6">
        <v>53081877144</v>
      </c>
      <c r="P50" s="6"/>
      <c r="Q50" s="6">
        <f t="shared" si="1"/>
        <v>1908154106</v>
      </c>
    </row>
    <row r="51" spans="1:17">
      <c r="A51" s="1" t="s">
        <v>133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125000</v>
      </c>
      <c r="L51" s="6"/>
      <c r="M51" s="6">
        <v>124977343750</v>
      </c>
      <c r="N51" s="6"/>
      <c r="O51" s="6">
        <v>121014197917</v>
      </c>
      <c r="P51" s="6"/>
      <c r="Q51" s="6">
        <f t="shared" si="1"/>
        <v>3963145833</v>
      </c>
    </row>
    <row r="52" spans="1:17">
      <c r="A52" s="1" t="s">
        <v>51</v>
      </c>
      <c r="C52" s="6">
        <v>0</v>
      </c>
      <c r="D52" s="6"/>
      <c r="E52" s="6">
        <v>0</v>
      </c>
      <c r="F52" s="6"/>
      <c r="G52" s="6">
        <v>44683130316</v>
      </c>
      <c r="H52" s="6"/>
      <c r="I52" s="6">
        <f t="shared" si="0"/>
        <v>-44683130316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f t="shared" si="1"/>
        <v>0</v>
      </c>
    </row>
    <row r="53" spans="1:17" ht="24.75" thickBot="1">
      <c r="C53" s="6"/>
      <c r="D53" s="6"/>
      <c r="E53" s="8">
        <f>SUM(E8:E52)</f>
        <v>5374241104569</v>
      </c>
      <c r="F53" s="6"/>
      <c r="G53" s="8">
        <f>SUM(G8:G52)</f>
        <v>5368082772499</v>
      </c>
      <c r="H53" s="6"/>
      <c r="I53" s="8">
        <f>SUM(I8:I52)</f>
        <v>6158332070</v>
      </c>
      <c r="J53" s="6"/>
      <c r="K53" s="6"/>
      <c r="L53" s="6"/>
      <c r="M53" s="8">
        <f>SUM(M8:M52)</f>
        <v>5554208479569</v>
      </c>
      <c r="N53" s="6"/>
      <c r="O53" s="8">
        <f>SUM(O8:O52)</f>
        <v>5338114819508</v>
      </c>
      <c r="P53" s="6"/>
      <c r="Q53" s="8">
        <f>SUM(Q8:Q52)</f>
        <v>216093660061</v>
      </c>
    </row>
    <row r="54" spans="1:17" ht="24.75" thickTop="1">
      <c r="G54" s="13"/>
      <c r="H54" s="13"/>
      <c r="I54" s="13"/>
      <c r="J54" s="13"/>
      <c r="K54" s="13"/>
      <c r="L54" s="13"/>
      <c r="M54" s="13"/>
      <c r="N54" s="13"/>
      <c r="O54" s="13"/>
      <c r="P54" s="13">
        <f t="shared" ref="P54" si="2">SUM(P8:P19)</f>
        <v>0</v>
      </c>
      <c r="Q54" s="13"/>
    </row>
    <row r="55" spans="1:17">
      <c r="G55" s="3"/>
      <c r="I55" s="3"/>
      <c r="O55" s="3"/>
      <c r="Q55" s="3"/>
    </row>
    <row r="56" spans="1:17">
      <c r="F56" s="3">
        <f t="shared" ref="F56:P56" si="3">F55-F54</f>
        <v>0</v>
      </c>
      <c r="G56" s="3"/>
      <c r="H56" s="3"/>
      <c r="I56" s="3"/>
      <c r="J56" s="3"/>
      <c r="K56" s="3"/>
      <c r="L56" s="3"/>
      <c r="M56" s="3"/>
      <c r="N56" s="3"/>
      <c r="O56" s="3"/>
      <c r="P56" s="3">
        <f t="shared" si="3"/>
        <v>0</v>
      </c>
      <c r="Q56" s="3"/>
    </row>
    <row r="58" spans="1:17">
      <c r="G58" s="13"/>
      <c r="H58" s="13"/>
      <c r="I58" s="13"/>
      <c r="J58" s="13"/>
      <c r="K58" s="13"/>
      <c r="L58" s="13"/>
      <c r="M58" s="13"/>
      <c r="N58" s="13"/>
      <c r="O58" s="13"/>
      <c r="P58" s="13">
        <f t="shared" ref="P58" si="4">SUM(P20:P52)</f>
        <v>0</v>
      </c>
      <c r="Q58" s="13"/>
    </row>
    <row r="59" spans="1:17">
      <c r="G59" s="3"/>
      <c r="I59" s="3"/>
      <c r="O59" s="3"/>
      <c r="Q59" s="3"/>
    </row>
    <row r="60" spans="1:17">
      <c r="G60" s="3"/>
      <c r="H60" s="3"/>
      <c r="I60" s="3"/>
      <c r="J60" s="3"/>
      <c r="K60" s="3"/>
      <c r="L60" s="3"/>
      <c r="M60" s="3"/>
      <c r="N60" s="3"/>
      <c r="O60" s="3"/>
      <c r="P60" s="3">
        <f t="shared" ref="P60" si="5">P59-P58</f>
        <v>0</v>
      </c>
      <c r="Q6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0"/>
  <sheetViews>
    <sheetView rightToLeft="1" topLeftCell="A43" workbookViewId="0">
      <selection activeCell="M61" sqref="M61"/>
    </sheetView>
  </sheetViews>
  <sheetFormatPr defaultRowHeight="24"/>
  <cols>
    <col min="1" max="1" width="35.710937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161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6" t="s">
        <v>3</v>
      </c>
      <c r="C6" s="17" t="s">
        <v>163</v>
      </c>
      <c r="D6" s="17" t="s">
        <v>163</v>
      </c>
      <c r="E6" s="17" t="s">
        <v>163</v>
      </c>
      <c r="F6" s="17" t="s">
        <v>163</v>
      </c>
      <c r="G6" s="17" t="s">
        <v>163</v>
      </c>
      <c r="H6" s="17" t="s">
        <v>163</v>
      </c>
      <c r="I6" s="17" t="s">
        <v>163</v>
      </c>
      <c r="K6" s="17" t="s">
        <v>164</v>
      </c>
      <c r="L6" s="17" t="s">
        <v>164</v>
      </c>
      <c r="M6" s="17" t="s">
        <v>164</v>
      </c>
      <c r="N6" s="17" t="s">
        <v>164</v>
      </c>
      <c r="O6" s="17" t="s">
        <v>164</v>
      </c>
      <c r="P6" s="17" t="s">
        <v>164</v>
      </c>
      <c r="Q6" s="17" t="s">
        <v>164</v>
      </c>
    </row>
    <row r="7" spans="1:17" ht="24.75">
      <c r="A7" s="17" t="s">
        <v>3</v>
      </c>
      <c r="C7" s="17" t="s">
        <v>7</v>
      </c>
      <c r="E7" s="17" t="s">
        <v>198</v>
      </c>
      <c r="G7" s="17" t="s">
        <v>199</v>
      </c>
      <c r="I7" s="17" t="s">
        <v>201</v>
      </c>
      <c r="K7" s="17" t="s">
        <v>7</v>
      </c>
      <c r="M7" s="17" t="s">
        <v>198</v>
      </c>
      <c r="O7" s="17" t="s">
        <v>199</v>
      </c>
      <c r="Q7" s="17" t="s">
        <v>201</v>
      </c>
    </row>
    <row r="8" spans="1:17">
      <c r="A8" s="1" t="s">
        <v>20</v>
      </c>
      <c r="C8" s="6">
        <v>2305720</v>
      </c>
      <c r="D8" s="6"/>
      <c r="E8" s="6">
        <v>19600807169</v>
      </c>
      <c r="F8" s="6"/>
      <c r="G8" s="6">
        <v>18826817795</v>
      </c>
      <c r="H8" s="6"/>
      <c r="I8" s="6">
        <f>E8-G8</f>
        <v>773989374</v>
      </c>
      <c r="J8" s="6"/>
      <c r="K8" s="6">
        <v>2305720</v>
      </c>
      <c r="L8" s="6"/>
      <c r="M8" s="6">
        <v>19600807169</v>
      </c>
      <c r="N8" s="6"/>
      <c r="O8" s="6">
        <v>18826817795</v>
      </c>
      <c r="P8" s="6"/>
      <c r="Q8" s="6">
        <f>M8-O8</f>
        <v>773989374</v>
      </c>
    </row>
    <row r="9" spans="1:17">
      <c r="A9" s="1" t="s">
        <v>25</v>
      </c>
      <c r="C9" s="6">
        <v>1350000</v>
      </c>
      <c r="D9" s="6"/>
      <c r="E9" s="6">
        <v>12929972269</v>
      </c>
      <c r="F9" s="6"/>
      <c r="G9" s="6">
        <v>13289224144</v>
      </c>
      <c r="H9" s="6"/>
      <c r="I9" s="6">
        <f t="shared" ref="I9:I53" si="0">E9-G9</f>
        <v>-359251875</v>
      </c>
      <c r="J9" s="6"/>
      <c r="K9" s="6">
        <v>1350001</v>
      </c>
      <c r="L9" s="6"/>
      <c r="M9" s="6">
        <v>12929972270</v>
      </c>
      <c r="N9" s="6"/>
      <c r="O9" s="6">
        <v>13289234650</v>
      </c>
      <c r="P9" s="6"/>
      <c r="Q9" s="6">
        <f t="shared" ref="Q9:Q53" si="1">M9-O9</f>
        <v>-359262380</v>
      </c>
    </row>
    <row r="10" spans="1:17">
      <c r="A10" s="1" t="s">
        <v>18</v>
      </c>
      <c r="C10" s="6">
        <v>10000</v>
      </c>
      <c r="D10" s="6"/>
      <c r="E10" s="6">
        <v>419290303</v>
      </c>
      <c r="F10" s="6"/>
      <c r="G10" s="6">
        <v>499260202</v>
      </c>
      <c r="H10" s="6"/>
      <c r="I10" s="6">
        <f t="shared" si="0"/>
        <v>-79969899</v>
      </c>
      <c r="J10" s="6"/>
      <c r="K10" s="6">
        <v>10000</v>
      </c>
      <c r="L10" s="6"/>
      <c r="M10" s="6">
        <v>419290303</v>
      </c>
      <c r="N10" s="6"/>
      <c r="O10" s="6">
        <v>499260202</v>
      </c>
      <c r="P10" s="6"/>
      <c r="Q10" s="6">
        <f t="shared" si="1"/>
        <v>-79969899</v>
      </c>
    </row>
    <row r="11" spans="1:17">
      <c r="A11" s="1" t="s">
        <v>24</v>
      </c>
      <c r="C11" s="6">
        <v>80000</v>
      </c>
      <c r="D11" s="6"/>
      <c r="E11" s="6">
        <v>391337984</v>
      </c>
      <c r="F11" s="6"/>
      <c r="G11" s="6">
        <v>427876578</v>
      </c>
      <c r="H11" s="6"/>
      <c r="I11" s="6">
        <f t="shared" si="0"/>
        <v>-36538594</v>
      </c>
      <c r="J11" s="6"/>
      <c r="K11" s="6">
        <v>100000</v>
      </c>
      <c r="L11" s="6"/>
      <c r="M11" s="6">
        <v>689751795</v>
      </c>
      <c r="N11" s="6"/>
      <c r="O11" s="6">
        <v>727817898</v>
      </c>
      <c r="P11" s="6"/>
      <c r="Q11" s="6">
        <f t="shared" si="1"/>
        <v>-38066103</v>
      </c>
    </row>
    <row r="12" spans="1:17">
      <c r="A12" s="1" t="s">
        <v>22</v>
      </c>
      <c r="C12" s="6">
        <v>700000</v>
      </c>
      <c r="D12" s="6"/>
      <c r="E12" s="6">
        <v>6478223870</v>
      </c>
      <c r="F12" s="6"/>
      <c r="G12" s="6">
        <v>6531013150</v>
      </c>
      <c r="H12" s="6"/>
      <c r="I12" s="6">
        <f t="shared" si="0"/>
        <v>-52789280</v>
      </c>
      <c r="J12" s="6"/>
      <c r="K12" s="6">
        <v>700000</v>
      </c>
      <c r="L12" s="6"/>
      <c r="M12" s="6">
        <v>6478223870</v>
      </c>
      <c r="N12" s="6"/>
      <c r="O12" s="6">
        <v>6531013150</v>
      </c>
      <c r="P12" s="6"/>
      <c r="Q12" s="6">
        <f t="shared" si="1"/>
        <v>-52789280</v>
      </c>
    </row>
    <row r="13" spans="1:17">
      <c r="A13" s="1" t="s">
        <v>23</v>
      </c>
      <c r="C13" s="6">
        <v>465000</v>
      </c>
      <c r="D13" s="6"/>
      <c r="E13" s="6">
        <v>100088503595</v>
      </c>
      <c r="F13" s="6"/>
      <c r="G13" s="6">
        <v>101382462033</v>
      </c>
      <c r="H13" s="6"/>
      <c r="I13" s="6">
        <f t="shared" si="0"/>
        <v>-1293958438</v>
      </c>
      <c r="J13" s="6"/>
      <c r="K13" s="6">
        <v>465000</v>
      </c>
      <c r="L13" s="6"/>
      <c r="M13" s="6">
        <v>100088503595</v>
      </c>
      <c r="N13" s="6"/>
      <c r="O13" s="6">
        <v>101382462033</v>
      </c>
      <c r="P13" s="6"/>
      <c r="Q13" s="6">
        <f t="shared" si="1"/>
        <v>-1293958438</v>
      </c>
    </row>
    <row r="14" spans="1:17">
      <c r="A14" s="1" t="s">
        <v>195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6710</v>
      </c>
      <c r="L14" s="6"/>
      <c r="M14" s="6">
        <v>104053183</v>
      </c>
      <c r="N14" s="6"/>
      <c r="O14" s="6">
        <v>111095844</v>
      </c>
      <c r="P14" s="6"/>
      <c r="Q14" s="6">
        <f t="shared" si="1"/>
        <v>-7042661</v>
      </c>
    </row>
    <row r="15" spans="1:17">
      <c r="A15" s="1" t="s">
        <v>202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650805</v>
      </c>
      <c r="L15" s="6"/>
      <c r="M15" s="6">
        <v>12946089863</v>
      </c>
      <c r="N15" s="6"/>
      <c r="O15" s="6">
        <v>12786234356</v>
      </c>
      <c r="P15" s="6"/>
      <c r="Q15" s="6">
        <f t="shared" si="1"/>
        <v>159855507</v>
      </c>
    </row>
    <row r="16" spans="1:17">
      <c r="A16" s="1" t="s">
        <v>191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23043</v>
      </c>
      <c r="L16" s="6"/>
      <c r="M16" s="6">
        <v>1429785921</v>
      </c>
      <c r="N16" s="6"/>
      <c r="O16" s="6">
        <v>1425354013</v>
      </c>
      <c r="P16" s="6"/>
      <c r="Q16" s="6">
        <f t="shared" si="1"/>
        <v>4431908</v>
      </c>
    </row>
    <row r="17" spans="1:17">
      <c r="A17" s="1" t="s">
        <v>203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2128</v>
      </c>
      <c r="L17" s="6"/>
      <c r="M17" s="6">
        <v>155534491</v>
      </c>
      <c r="N17" s="6"/>
      <c r="O17" s="6">
        <v>146732563</v>
      </c>
      <c r="P17" s="6"/>
      <c r="Q17" s="6">
        <f t="shared" si="1"/>
        <v>8801928</v>
      </c>
    </row>
    <row r="18" spans="1:17">
      <c r="A18" s="1" t="s">
        <v>193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6676</v>
      </c>
      <c r="L18" s="6"/>
      <c r="M18" s="6">
        <v>99040750</v>
      </c>
      <c r="N18" s="6"/>
      <c r="O18" s="6">
        <v>115287143</v>
      </c>
      <c r="P18" s="6"/>
      <c r="Q18" s="6">
        <f t="shared" si="1"/>
        <v>-16246393</v>
      </c>
    </row>
    <row r="19" spans="1:17">
      <c r="A19" s="1" t="s">
        <v>189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36507</v>
      </c>
      <c r="L19" s="6"/>
      <c r="M19" s="6">
        <v>1730448544</v>
      </c>
      <c r="N19" s="6"/>
      <c r="O19" s="6">
        <v>1465876000</v>
      </c>
      <c r="P19" s="6"/>
      <c r="Q19" s="6">
        <f t="shared" si="1"/>
        <v>264572544</v>
      </c>
    </row>
    <row r="20" spans="1:17">
      <c r="A20" s="1" t="s">
        <v>204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228168</v>
      </c>
      <c r="L20" s="6"/>
      <c r="M20" s="6">
        <v>984357141</v>
      </c>
      <c r="N20" s="6"/>
      <c r="O20" s="6">
        <v>813341618</v>
      </c>
      <c r="P20" s="6"/>
      <c r="Q20" s="6">
        <f t="shared" si="1"/>
        <v>171015523</v>
      </c>
    </row>
    <row r="21" spans="1:17">
      <c r="A21" s="1" t="s">
        <v>205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1910</v>
      </c>
      <c r="L21" s="6"/>
      <c r="M21" s="6">
        <v>129259108</v>
      </c>
      <c r="N21" s="6"/>
      <c r="O21" s="6">
        <v>124309514</v>
      </c>
      <c r="P21" s="6"/>
      <c r="Q21" s="6">
        <f t="shared" si="1"/>
        <v>4949594</v>
      </c>
    </row>
    <row r="22" spans="1:17">
      <c r="A22" s="1" t="s">
        <v>206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175410</v>
      </c>
      <c r="L22" s="6"/>
      <c r="M22" s="6">
        <v>1642025495</v>
      </c>
      <c r="N22" s="6"/>
      <c r="O22" s="6">
        <v>1686087636</v>
      </c>
      <c r="P22" s="6"/>
      <c r="Q22" s="6">
        <f t="shared" si="1"/>
        <v>-44062141</v>
      </c>
    </row>
    <row r="23" spans="1:17">
      <c r="A23" s="1" t="s">
        <v>196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38028</v>
      </c>
      <c r="L23" s="6"/>
      <c r="M23" s="6">
        <v>143646591</v>
      </c>
      <c r="N23" s="6"/>
      <c r="O23" s="6">
        <v>125238885</v>
      </c>
      <c r="P23" s="6"/>
      <c r="Q23" s="6">
        <f t="shared" si="1"/>
        <v>18407706</v>
      </c>
    </row>
    <row r="24" spans="1:17">
      <c r="A24" s="1" t="s">
        <v>207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11291</v>
      </c>
      <c r="L24" s="6"/>
      <c r="M24" s="6">
        <v>97602331</v>
      </c>
      <c r="N24" s="6"/>
      <c r="O24" s="6">
        <v>92826907</v>
      </c>
      <c r="P24" s="6"/>
      <c r="Q24" s="6">
        <f t="shared" si="1"/>
        <v>4775424</v>
      </c>
    </row>
    <row r="25" spans="1:17">
      <c r="A25" s="1" t="s">
        <v>208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132283</v>
      </c>
      <c r="L25" s="6"/>
      <c r="M25" s="6">
        <v>1833053079</v>
      </c>
      <c r="N25" s="6"/>
      <c r="O25" s="6">
        <v>1739345832</v>
      </c>
      <c r="P25" s="6"/>
      <c r="Q25" s="6">
        <f t="shared" si="1"/>
        <v>93707247</v>
      </c>
    </row>
    <row r="26" spans="1:17">
      <c r="A26" s="1" t="s">
        <v>209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2789534</v>
      </c>
      <c r="L26" s="6"/>
      <c r="M26" s="6">
        <v>12791499833</v>
      </c>
      <c r="N26" s="6"/>
      <c r="O26" s="6">
        <v>14029099743</v>
      </c>
      <c r="P26" s="6"/>
      <c r="Q26" s="6">
        <f t="shared" si="1"/>
        <v>-1237599910</v>
      </c>
    </row>
    <row r="27" spans="1:17">
      <c r="A27" s="1" t="s">
        <v>210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21236</v>
      </c>
      <c r="L27" s="6"/>
      <c r="M27" s="6">
        <v>89293805</v>
      </c>
      <c r="N27" s="6"/>
      <c r="O27" s="6">
        <v>84732911</v>
      </c>
      <c r="P27" s="6"/>
      <c r="Q27" s="6">
        <f t="shared" si="1"/>
        <v>4560894</v>
      </c>
    </row>
    <row r="28" spans="1:17">
      <c r="A28" s="1" t="s">
        <v>134</v>
      </c>
      <c r="C28" s="6">
        <v>30000</v>
      </c>
      <c r="D28" s="6"/>
      <c r="E28" s="6">
        <v>29994262559</v>
      </c>
      <c r="F28" s="6"/>
      <c r="G28" s="6">
        <v>29737679156</v>
      </c>
      <c r="H28" s="6"/>
      <c r="I28" s="6">
        <f t="shared" si="0"/>
        <v>256583403</v>
      </c>
      <c r="J28" s="6"/>
      <c r="K28" s="6">
        <v>185000</v>
      </c>
      <c r="L28" s="6"/>
      <c r="M28" s="6">
        <v>184972918856</v>
      </c>
      <c r="N28" s="6"/>
      <c r="O28" s="6">
        <v>183382354797</v>
      </c>
      <c r="P28" s="6"/>
      <c r="Q28" s="6">
        <f t="shared" si="1"/>
        <v>1590564059</v>
      </c>
    </row>
    <row r="29" spans="1:17">
      <c r="A29" s="1" t="s">
        <v>51</v>
      </c>
      <c r="C29" s="6">
        <v>697106</v>
      </c>
      <c r="D29" s="6"/>
      <c r="E29" s="6">
        <v>697106000000</v>
      </c>
      <c r="F29" s="6"/>
      <c r="G29" s="6">
        <v>647900668571</v>
      </c>
      <c r="H29" s="6"/>
      <c r="I29" s="6">
        <f t="shared" si="0"/>
        <v>49205331429</v>
      </c>
      <c r="J29" s="6"/>
      <c r="K29" s="6">
        <v>908384</v>
      </c>
      <c r="L29" s="6"/>
      <c r="M29" s="6">
        <v>888639081633</v>
      </c>
      <c r="N29" s="6"/>
      <c r="O29" s="6">
        <v>831451399549</v>
      </c>
      <c r="P29" s="6"/>
      <c r="Q29" s="6">
        <f t="shared" si="1"/>
        <v>57187682084</v>
      </c>
    </row>
    <row r="30" spans="1:17">
      <c r="A30" s="1" t="s">
        <v>109</v>
      </c>
      <c r="C30" s="6">
        <v>155000</v>
      </c>
      <c r="D30" s="6"/>
      <c r="E30" s="6">
        <v>152590503438</v>
      </c>
      <c r="F30" s="6"/>
      <c r="G30" s="6">
        <v>149270990750</v>
      </c>
      <c r="H30" s="6"/>
      <c r="I30" s="6">
        <f t="shared" si="0"/>
        <v>3319512688</v>
      </c>
      <c r="J30" s="6"/>
      <c r="K30" s="6">
        <v>155000</v>
      </c>
      <c r="L30" s="6"/>
      <c r="M30" s="6">
        <v>152590503438</v>
      </c>
      <c r="N30" s="6"/>
      <c r="O30" s="6">
        <v>149270990750</v>
      </c>
      <c r="P30" s="6"/>
      <c r="Q30" s="6">
        <f t="shared" si="1"/>
        <v>3319512688</v>
      </c>
    </row>
    <row r="31" spans="1:17">
      <c r="A31" s="1" t="s">
        <v>54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60000</v>
      </c>
      <c r="L31" s="6"/>
      <c r="M31" s="6">
        <v>52225532410</v>
      </c>
      <c r="N31" s="6"/>
      <c r="O31" s="6">
        <v>49686402689</v>
      </c>
      <c r="P31" s="6"/>
      <c r="Q31" s="6">
        <f t="shared" si="1"/>
        <v>2539129721</v>
      </c>
    </row>
    <row r="32" spans="1:17">
      <c r="A32" s="1" t="s">
        <v>211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41418</v>
      </c>
      <c r="L32" s="6"/>
      <c r="M32" s="6">
        <v>41418000000</v>
      </c>
      <c r="N32" s="6"/>
      <c r="O32" s="6">
        <v>36666548321</v>
      </c>
      <c r="P32" s="6"/>
      <c r="Q32" s="6">
        <f t="shared" si="1"/>
        <v>4751451679</v>
      </c>
    </row>
    <row r="33" spans="1:17">
      <c r="A33" s="1" t="s">
        <v>63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152516</v>
      </c>
      <c r="L33" s="6"/>
      <c r="M33" s="6">
        <v>118259961872</v>
      </c>
      <c r="N33" s="6"/>
      <c r="O33" s="6">
        <v>116716722882</v>
      </c>
      <c r="P33" s="6"/>
      <c r="Q33" s="6">
        <f t="shared" si="1"/>
        <v>1543238990</v>
      </c>
    </row>
    <row r="34" spans="1:17">
      <c r="A34" s="1" t="s">
        <v>212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26644</v>
      </c>
      <c r="L34" s="6"/>
      <c r="M34" s="6">
        <v>26644000000</v>
      </c>
      <c r="N34" s="6"/>
      <c r="O34" s="6">
        <v>24327556730</v>
      </c>
      <c r="P34" s="6"/>
      <c r="Q34" s="6">
        <f t="shared" si="1"/>
        <v>2316443270</v>
      </c>
    </row>
    <row r="35" spans="1:17">
      <c r="A35" s="1" t="s">
        <v>213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21064</v>
      </c>
      <c r="L35" s="6"/>
      <c r="M35" s="6">
        <v>21064000000</v>
      </c>
      <c r="N35" s="6"/>
      <c r="O35" s="6">
        <v>19166682233</v>
      </c>
      <c r="P35" s="6"/>
      <c r="Q35" s="6">
        <f t="shared" si="1"/>
        <v>1897317767</v>
      </c>
    </row>
    <row r="36" spans="1:17">
      <c r="A36" s="1" t="s">
        <v>176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20000</v>
      </c>
      <c r="L36" s="6"/>
      <c r="M36" s="6">
        <v>20000000000</v>
      </c>
      <c r="N36" s="6"/>
      <c r="O36" s="6">
        <v>19633557937</v>
      </c>
      <c r="P36" s="6"/>
      <c r="Q36" s="6">
        <f t="shared" si="1"/>
        <v>366442063</v>
      </c>
    </row>
    <row r="37" spans="1:17">
      <c r="A37" s="1" t="s">
        <v>214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25000</v>
      </c>
      <c r="L37" s="6"/>
      <c r="M37" s="6">
        <v>25000000000</v>
      </c>
      <c r="N37" s="6"/>
      <c r="O37" s="6">
        <v>22756249682</v>
      </c>
      <c r="P37" s="6"/>
      <c r="Q37" s="6">
        <f t="shared" si="1"/>
        <v>2243750318</v>
      </c>
    </row>
    <row r="38" spans="1:17">
      <c r="A38" s="1" t="s">
        <v>215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90670</v>
      </c>
      <c r="L38" s="6"/>
      <c r="M38" s="6">
        <v>90670000000</v>
      </c>
      <c r="N38" s="6"/>
      <c r="O38" s="6">
        <v>78569988315</v>
      </c>
      <c r="P38" s="6"/>
      <c r="Q38" s="6">
        <f t="shared" si="1"/>
        <v>12100011685</v>
      </c>
    </row>
    <row r="39" spans="1:17">
      <c r="A39" s="1" t="s">
        <v>174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175000</v>
      </c>
      <c r="L39" s="6"/>
      <c r="M39" s="6">
        <v>175000000000</v>
      </c>
      <c r="N39" s="6"/>
      <c r="O39" s="6">
        <v>171468915625</v>
      </c>
      <c r="P39" s="6"/>
      <c r="Q39" s="6">
        <f t="shared" si="1"/>
        <v>3531084375</v>
      </c>
    </row>
    <row r="40" spans="1:17">
      <c r="A40" s="1" t="s">
        <v>216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55839</v>
      </c>
      <c r="L40" s="6"/>
      <c r="M40" s="6">
        <v>52717903798</v>
      </c>
      <c r="N40" s="6"/>
      <c r="O40" s="6">
        <v>49309964274</v>
      </c>
      <c r="P40" s="6"/>
      <c r="Q40" s="6">
        <f t="shared" si="1"/>
        <v>3407939524</v>
      </c>
    </row>
    <row r="41" spans="1:17">
      <c r="A41" s="1" t="s">
        <v>217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307059</v>
      </c>
      <c r="L41" s="6"/>
      <c r="M41" s="6">
        <v>302371160026</v>
      </c>
      <c r="N41" s="6"/>
      <c r="O41" s="6">
        <v>284759239803</v>
      </c>
      <c r="P41" s="6"/>
      <c r="Q41" s="6">
        <f t="shared" si="1"/>
        <v>17611920223</v>
      </c>
    </row>
    <row r="42" spans="1:17">
      <c r="A42" s="1" t="s">
        <v>218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107588</v>
      </c>
      <c r="L42" s="6"/>
      <c r="M42" s="6">
        <v>104622881918</v>
      </c>
      <c r="N42" s="6"/>
      <c r="O42" s="6">
        <v>94147623813</v>
      </c>
      <c r="P42" s="6"/>
      <c r="Q42" s="6">
        <f t="shared" si="1"/>
        <v>10475258105</v>
      </c>
    </row>
    <row r="43" spans="1:17">
      <c r="A43" s="1" t="s">
        <v>219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99975</v>
      </c>
      <c r="L43" s="6"/>
      <c r="M43" s="6">
        <v>99975000000</v>
      </c>
      <c r="N43" s="6"/>
      <c r="O43" s="6">
        <v>85453022022</v>
      </c>
      <c r="P43" s="6"/>
      <c r="Q43" s="6">
        <f t="shared" si="1"/>
        <v>14521977978</v>
      </c>
    </row>
    <row r="44" spans="1:17">
      <c r="A44" s="1" t="s">
        <v>170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500511</v>
      </c>
      <c r="L44" s="6"/>
      <c r="M44" s="6">
        <v>496396436719</v>
      </c>
      <c r="N44" s="6"/>
      <c r="O44" s="6">
        <v>490019848579</v>
      </c>
      <c r="P44" s="6"/>
      <c r="Q44" s="6">
        <f t="shared" si="1"/>
        <v>6376588140</v>
      </c>
    </row>
    <row r="45" spans="1:17">
      <c r="A45" s="1" t="s">
        <v>220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279619</v>
      </c>
      <c r="L45" s="6"/>
      <c r="M45" s="6">
        <v>279619000000</v>
      </c>
      <c r="N45" s="6"/>
      <c r="O45" s="6">
        <v>246510090157</v>
      </c>
      <c r="P45" s="6"/>
      <c r="Q45" s="6">
        <f t="shared" si="1"/>
        <v>33108909843</v>
      </c>
    </row>
    <row r="46" spans="1:17">
      <c r="A46" s="1" t="s">
        <v>221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11955</v>
      </c>
      <c r="L46" s="6"/>
      <c r="M46" s="6">
        <v>11955000000</v>
      </c>
      <c r="N46" s="6"/>
      <c r="O46" s="6">
        <v>11104182002</v>
      </c>
      <c r="P46" s="6"/>
      <c r="Q46" s="6">
        <f t="shared" si="1"/>
        <v>850817998</v>
      </c>
    </row>
    <row r="47" spans="1:17">
      <c r="A47" s="1" t="s">
        <v>66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16925</v>
      </c>
      <c r="L47" s="6"/>
      <c r="M47" s="6">
        <v>12962200177</v>
      </c>
      <c r="N47" s="6"/>
      <c r="O47" s="6">
        <v>12709877242</v>
      </c>
      <c r="P47" s="6"/>
      <c r="Q47" s="6">
        <f t="shared" si="1"/>
        <v>252322935</v>
      </c>
    </row>
    <row r="48" spans="1:17">
      <c r="A48" s="1" t="s">
        <v>172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175000</v>
      </c>
      <c r="L48" s="6"/>
      <c r="M48" s="6">
        <v>174992750000</v>
      </c>
      <c r="N48" s="6"/>
      <c r="O48" s="6">
        <v>174967931313</v>
      </c>
      <c r="P48" s="6"/>
      <c r="Q48" s="6">
        <f t="shared" si="1"/>
        <v>24818687</v>
      </c>
    </row>
    <row r="49" spans="1:17">
      <c r="A49" s="1" t="s">
        <v>222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14287</v>
      </c>
      <c r="L49" s="6"/>
      <c r="M49" s="6">
        <v>14287000000</v>
      </c>
      <c r="N49" s="6"/>
      <c r="O49" s="6">
        <v>12429054147</v>
      </c>
      <c r="P49" s="6"/>
      <c r="Q49" s="6">
        <f t="shared" si="1"/>
        <v>1857945853</v>
      </c>
    </row>
    <row r="50" spans="1:17">
      <c r="A50" s="1" t="s">
        <v>57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209000</v>
      </c>
      <c r="L50" s="6"/>
      <c r="M50" s="6">
        <v>165081740466</v>
      </c>
      <c r="N50" s="6"/>
      <c r="O50" s="6">
        <v>154958279679</v>
      </c>
      <c r="P50" s="6"/>
      <c r="Q50" s="6">
        <f t="shared" si="1"/>
        <v>10123460787</v>
      </c>
    </row>
    <row r="51" spans="1:17">
      <c r="A51" s="1" t="s">
        <v>130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445000</v>
      </c>
      <c r="L51" s="6"/>
      <c r="M51" s="6">
        <v>444939098800</v>
      </c>
      <c r="N51" s="6"/>
      <c r="O51" s="6">
        <v>429480642523</v>
      </c>
      <c r="P51" s="6"/>
      <c r="Q51" s="6">
        <f t="shared" si="1"/>
        <v>15458456277</v>
      </c>
    </row>
    <row r="52" spans="1:17">
      <c r="A52" s="1" t="s">
        <v>133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25000</v>
      </c>
      <c r="L52" s="6"/>
      <c r="M52" s="6">
        <v>24987645170</v>
      </c>
      <c r="N52" s="6"/>
      <c r="O52" s="6">
        <v>24202839583</v>
      </c>
      <c r="P52" s="6"/>
      <c r="Q52" s="6">
        <f t="shared" si="1"/>
        <v>784805587</v>
      </c>
    </row>
    <row r="53" spans="1:17">
      <c r="A53" s="1" t="s">
        <v>223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62245</v>
      </c>
      <c r="L53" s="6"/>
      <c r="M53" s="6">
        <v>62245000000</v>
      </c>
      <c r="N53" s="6"/>
      <c r="O53" s="6">
        <v>57985893431</v>
      </c>
      <c r="P53" s="6"/>
      <c r="Q53" s="6">
        <f t="shared" si="1"/>
        <v>4259106569</v>
      </c>
    </row>
    <row r="54" spans="1:17" ht="24.75" thickBot="1">
      <c r="C54" s="6"/>
      <c r="D54" s="6"/>
      <c r="E54" s="8">
        <f>SUM(E8:E53)</f>
        <v>1019598901187</v>
      </c>
      <c r="F54" s="6"/>
      <c r="G54" s="8">
        <f>SUM(G8:G53)</f>
        <v>967865992379</v>
      </c>
      <c r="H54" s="6"/>
      <c r="I54" s="8">
        <f>SUM(I8:I53)</f>
        <v>51732908808</v>
      </c>
      <c r="J54" s="6"/>
      <c r="K54" s="6"/>
      <c r="L54" s="6"/>
      <c r="M54" s="8">
        <f>SUM(M8:M53)</f>
        <v>4218019054420</v>
      </c>
      <c r="N54" s="6"/>
      <c r="O54" s="8">
        <f>SUM(O8:O53)</f>
        <v>4007138026771</v>
      </c>
      <c r="P54" s="6"/>
      <c r="Q54" s="8">
        <f>SUM(Q8:Q53)</f>
        <v>210881027649</v>
      </c>
    </row>
    <row r="55" spans="1:17" ht="24.75" thickTop="1"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>
      <c r="G56" s="3"/>
      <c r="I56" s="3"/>
      <c r="O56" s="3"/>
      <c r="Q56" s="3"/>
    </row>
    <row r="59" spans="1:17"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>
      <c r="G60" s="3"/>
      <c r="I60" s="3"/>
      <c r="O60" s="3"/>
      <c r="Q6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2022-02-23T09:10:23Z</dcterms:created>
  <dcterms:modified xsi:type="dcterms:W3CDTF">2022-02-27T06:06:45Z</dcterms:modified>
</cp:coreProperties>
</file>