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48A6843E-D5D0-4014-9107-1C4D0B7FE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1" l="1"/>
  <c r="I8" i="10" l="1"/>
  <c r="I16" i="10" s="1"/>
  <c r="I9" i="11"/>
  <c r="I10" i="11"/>
  <c r="I11" i="11"/>
  <c r="I12" i="11"/>
  <c r="I13" i="11"/>
  <c r="I14" i="11"/>
  <c r="I15" i="11"/>
  <c r="I16" i="11"/>
  <c r="I17" i="11"/>
  <c r="I18" i="11"/>
  <c r="I19" i="11"/>
  <c r="I8" i="1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8" i="12"/>
  <c r="E20" i="11"/>
  <c r="I12" i="9"/>
  <c r="I11" i="9"/>
  <c r="I10" i="9"/>
  <c r="Q8" i="12"/>
  <c r="Q9" i="12"/>
  <c r="Q10" i="12"/>
  <c r="Q11" i="12"/>
  <c r="Q43" i="12" s="1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S8" i="11"/>
  <c r="I12" i="4"/>
  <c r="I8" i="4"/>
  <c r="G11" i="15"/>
  <c r="K9" i="13"/>
  <c r="K8" i="13"/>
  <c r="K10" i="13" s="1"/>
  <c r="G10" i="13"/>
  <c r="G9" i="13"/>
  <c r="G8" i="13"/>
  <c r="I10" i="13"/>
  <c r="E10" i="13"/>
  <c r="K43" i="12"/>
  <c r="O43" i="12"/>
  <c r="M43" i="12"/>
  <c r="G43" i="12"/>
  <c r="E43" i="12"/>
  <c r="C43" i="12"/>
  <c r="C20" i="11"/>
  <c r="G20" i="11"/>
  <c r="M20" i="11"/>
  <c r="O20" i="11"/>
  <c r="Q20" i="11"/>
  <c r="S20" i="11"/>
  <c r="U12" i="11" s="1"/>
  <c r="S9" i="11"/>
  <c r="S10" i="11"/>
  <c r="S11" i="11"/>
  <c r="S12" i="11"/>
  <c r="S13" i="11"/>
  <c r="S14" i="11"/>
  <c r="S15" i="11"/>
  <c r="S16" i="11"/>
  <c r="S17" i="11"/>
  <c r="S18" i="11"/>
  <c r="S19" i="11"/>
  <c r="F20" i="10"/>
  <c r="F17" i="10"/>
  <c r="Q9" i="10"/>
  <c r="Q10" i="10"/>
  <c r="Q11" i="10"/>
  <c r="Q12" i="10"/>
  <c r="Q13" i="10"/>
  <c r="Q14" i="10"/>
  <c r="Q15" i="10"/>
  <c r="Q8" i="10"/>
  <c r="Q16" i="10" s="1"/>
  <c r="I9" i="10"/>
  <c r="I10" i="10"/>
  <c r="I11" i="10"/>
  <c r="I12" i="10"/>
  <c r="I13" i="10"/>
  <c r="I14" i="10"/>
  <c r="I15" i="10"/>
  <c r="E16" i="10"/>
  <c r="G16" i="10"/>
  <c r="M16" i="10"/>
  <c r="O16" i="10"/>
  <c r="O52" i="9"/>
  <c r="M52" i="9"/>
  <c r="G52" i="9"/>
  <c r="E52" i="9"/>
  <c r="Q9" i="9"/>
  <c r="Q10" i="9"/>
  <c r="Q11" i="9"/>
  <c r="Q12" i="9"/>
  <c r="Q13" i="9"/>
  <c r="Q14" i="9"/>
  <c r="Q15" i="9"/>
  <c r="Q16" i="9"/>
  <c r="Q52" i="9" s="1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8" i="9"/>
  <c r="I9" i="9"/>
  <c r="I13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8" i="9"/>
  <c r="S9" i="8"/>
  <c r="Q9" i="8"/>
  <c r="O9" i="8"/>
  <c r="I9" i="8"/>
  <c r="K9" i="8"/>
  <c r="M9" i="8"/>
  <c r="Q22" i="7"/>
  <c r="O22" i="7"/>
  <c r="M22" i="7"/>
  <c r="K22" i="7"/>
  <c r="I22" i="7"/>
  <c r="S22" i="7"/>
  <c r="S11" i="6"/>
  <c r="K11" i="6"/>
  <c r="M11" i="6"/>
  <c r="O11" i="6"/>
  <c r="Q11" i="6"/>
  <c r="I11" i="4"/>
  <c r="I9" i="4"/>
  <c r="I10" i="4"/>
  <c r="I13" i="4"/>
  <c r="I14" i="4"/>
  <c r="I15" i="4"/>
  <c r="I16" i="4"/>
  <c r="I17" i="4"/>
  <c r="AK42" i="3"/>
  <c r="Q42" i="3"/>
  <c r="S42" i="3"/>
  <c r="W42" i="3"/>
  <c r="AA42" i="3"/>
  <c r="AG42" i="3"/>
  <c r="AI42" i="3"/>
  <c r="E20" i="1"/>
  <c r="G20" i="1"/>
  <c r="K20" i="1"/>
  <c r="O20" i="1"/>
  <c r="U20" i="1"/>
  <c r="W20" i="1"/>
  <c r="Y20" i="1" l="1"/>
  <c r="U19" i="11"/>
  <c r="U15" i="11"/>
  <c r="U11" i="11"/>
  <c r="U18" i="11"/>
  <c r="U14" i="11"/>
  <c r="U10" i="11"/>
  <c r="U17" i="11"/>
  <c r="U13" i="11"/>
  <c r="U9" i="11"/>
  <c r="U8" i="11"/>
  <c r="U16" i="11"/>
  <c r="I52" i="9"/>
  <c r="C11" i="15" l="1"/>
  <c r="U20" i="11"/>
  <c r="K9" i="11"/>
  <c r="K13" i="11"/>
  <c r="K17" i="11"/>
  <c r="K10" i="11"/>
  <c r="K14" i="11"/>
  <c r="K18" i="11"/>
  <c r="K11" i="11"/>
  <c r="K19" i="11"/>
  <c r="K12" i="11"/>
  <c r="K16" i="11"/>
  <c r="K8" i="11"/>
  <c r="K15" i="11"/>
  <c r="E9" i="15" l="1"/>
  <c r="E7" i="15"/>
  <c r="E10" i="15"/>
  <c r="E8" i="15"/>
  <c r="K20" i="11"/>
  <c r="E11" i="15" l="1"/>
</calcChain>
</file>

<file path=xl/sharedStrings.xml><?xml version="1.0" encoding="utf-8"?>
<sst xmlns="http://schemas.openxmlformats.org/spreadsheetml/2006/main" count="783" uniqueCount="205">
  <si>
    <t>صندوق سرمایه‌گذاری ثابت نامی مفید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</si>
  <si>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</si>
  <si>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</si>
  <si>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</si>
  <si>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</si>
  <si>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</si>
  <si>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</si>
  <si>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</si>
  <si>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</si>
  <si>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</si>
  <si>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</si>
  <si>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</si>
  <si>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</si>
  <si>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</si>
  <si>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</si>
  <si>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</si>
  <si>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</si>
  <si>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</si>
  <si>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</si>
  <si>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سرمایه‌گذاری‌غدیر(هلدینگ‌</t>
  </si>
  <si>
    <t>صنایع پتروشیمی خلیج فارس</t>
  </si>
  <si>
    <t>صندوق س شاخصی آرام مفید</t>
  </si>
  <si>
    <t>صندوق س.توسعه اندوخته آینده-س</t>
  </si>
  <si>
    <t>فجر انرژی خلیج فارس</t>
  </si>
  <si>
    <t>فولاد  خوزستان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</si>
  <si>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</si>
  <si>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</si>
  <si>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</si>
  <si>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</si>
  <si>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</si>
  <si>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</si>
  <si>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</si>
  <si>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</si>
  <si>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</si>
  <si>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</si>
  <si>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</si>
  <si>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</si>
  <si>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</si>
  <si>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</si>
  <si>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</si>
  <si>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</si>
  <si>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</si>
  <si>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</si>
  <si>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</si>
  <si>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</si>
  <si>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</si>
  <si>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</si>
  <si>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</si>
  <si>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</si>
  <si>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</si>
  <si>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</si>
  <si>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</si>
  <si>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</si>
  <si>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</si>
  <si>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</si>
  <si>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</si>
  <si>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</si>
  <si>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</si>
  <si>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</si>
  <si>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</si>
  <si>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</si>
  <si>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</si>
  <si>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</si>
  <si>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</si>
  <si>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</si>
  <si>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</si>
  <si>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</si>
  <si>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</si>
  <si>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</si>
  <si>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</si>
  <si>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</si>
  <si>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</si>
  <si>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</si>
  <si>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</si>
  <si>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</si>
  <si>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</si>
  <si>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</si>
  <si>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</si>
  <si>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</si>
  <si>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</si>
  <si>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</si>
  <si>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</si>
  <si>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</si>
  <si>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</si>
  <si>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</si>
  <si>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</si>
  <si>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</si>
  <si>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</si>
  <si>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</si>
  <si>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</si>
  <si>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</si>
  <si>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</si>
  <si>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</si>
  <si>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</si>
  <si>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</si>
  <si>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</si>
  <si>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</si>
  <si>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</si>
  <si>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</si>
  <si>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</si>
  <si>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</si>
  <si>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</si>
  <si>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اسنادخزانه-م7بودجه00-030912</t>
  </si>
  <si>
    <t>1400/04/14</t>
  </si>
  <si>
    <t>1403/09/12</t>
  </si>
  <si>
    <t>اسنادخزانه-م8بودجه99-020606</t>
  </si>
  <si>
    <t>1399/09/25</t>
  </si>
  <si>
    <t>1402/06/06</t>
  </si>
  <si>
    <t>مرابحه عام دولت3-ش.خ 0103</t>
  </si>
  <si>
    <t>1399/04/03</t>
  </si>
  <si>
    <t>1401/03/03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</si>
  <si>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</si>
  <si>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</si>
  <si>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</si>
  <si>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</si>
  <si>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</si>
  <si>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</si>
  <si>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</si>
  <si>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</si>
  <si>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</si>
  <si>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</si>
  <si>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</si>
  <si>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</si>
  <si>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</si>
  <si>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</si>
  <si>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</si>
  <si>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</si>
  <si>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</si>
  <si>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</si>
  <si>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</si>
  <si>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</si>
  <si>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</si>
  <si>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</si>
  <si>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</si>
  <si>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</si>
  <si>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</si>
  <si>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</si>
  <si>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</si>
  <si>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</si>
  <si>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</si>
  <si>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</si>
  <si>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</si>
  <si>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</si>
  <si>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</si>
  <si>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</si>
  <si>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</si>
  <si>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</si>
  <si>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</si>
  <si>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</si>
  <si>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</si>
  <si>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</si>
  <si>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</si>
  <si>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</si>
  <si>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</si>
  <si>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</si>
  <si>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</si>
  <si>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</si>
  <si>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</si>
  <si>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</si>
  <si>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</si>
  <si>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</si>
  <si>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</si>
  <si>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</si>
  <si>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</si>
  <si>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</si>
  <si>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</si>
  <si>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</si>
  <si>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</si>
  <si>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</si>
  <si>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1400/12/22</t>
  </si>
  <si>
    <t>مرابحه عام دولت3-ش.خ 0104</t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</si>
  <si>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</si>
  <si>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</si>
  <si>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</si>
  <si>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</si>
  <si>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</si>
  <si>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</si>
  <si>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</si>
  <si>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</si>
  <si>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</si>
  <si>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</si>
  <si>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</si>
  <si>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</si>
  <si>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</si>
  <si>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</si>
  <si>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</si>
  <si>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</si>
  <si>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</si>
  <si>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</si>
  <si>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</si>
  <si>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</si>
  <si>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</si>
  <si>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</si>
  <si>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</si>
  <si>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</si>
  <si>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</si>
  <si>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</si>
  <si>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</si>
  <si>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1401/01/01</t>
  </si>
  <si>
    <t>جلوگیری از نوسانات ناگهانی</t>
  </si>
  <si>
    <t>-</t>
  </si>
  <si>
    <t>سایر درآمدهای تنزیل سود سهام</t>
  </si>
  <si>
    <t>از ابتدای سال مالی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</si>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</sst>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43" fontId="2" fillId="0" borderId="0" xfId="1" applyFont="1"/>
    <xf numFmtId="3" fontId="2" fillId="0" borderId="0" xfId="0" applyNumberFormat="1" applyFont="1" applyFill="1"/>
    <xf numFmtId="0" fontId="2" fillId="0" borderId="0" xfId="0" applyFont="1" applyFill="1"/>
    <xf numFmtId="164" fontId="2" fillId="0" borderId="0" xfId="1" applyNumberFormat="1" applyFont="1"/>
    <xf numFmtId="37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B6D72DE-A7D9-421F-B949-1ABD693DA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61A9-F07F-400E-9BEB-EAB74422BE26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horizontalDpi="90" verticalDpi="9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33</xdr:row>
                <xdr:rowOff>114300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topLeftCell="A46" workbookViewId="0">
      <selection activeCell="C9" sqref="C9:I19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2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160</v>
      </c>
      <c r="D6" s="22" t="s">
        <v>160</v>
      </c>
      <c r="E6" s="22" t="s">
        <v>160</v>
      </c>
      <c r="F6" s="22" t="s">
        <v>160</v>
      </c>
      <c r="G6" s="22" t="s">
        <v>160</v>
      </c>
      <c r="H6" s="22" t="s">
        <v>160</v>
      </c>
      <c r="I6" s="22" t="s">
        <v>160</v>
      </c>
      <c r="K6" s="22" t="s">
        <v>161</v>
      </c>
      <c r="L6" s="22" t="s">
        <v>161</v>
      </c>
      <c r="M6" s="22" t="s">
        <v>161</v>
      </c>
      <c r="N6" s="22" t="s">
        <v>161</v>
      </c>
      <c r="O6" s="22" t="s">
        <v>161</v>
      </c>
      <c r="P6" s="22" t="s">
        <v>161</v>
      </c>
      <c r="Q6" s="22" t="s">
        <v>161</v>
      </c>
    </row>
    <row r="7" spans="1:17" ht="24.75" x14ac:dyDescent="0.55000000000000004">
      <c r="A7" s="22" t="s">
        <v>3</v>
      </c>
      <c r="C7" s="22" t="s">
        <v>7</v>
      </c>
      <c r="E7" s="22" t="s">
        <v>179</v>
      </c>
      <c r="G7" s="22" t="s">
        <v>180</v>
      </c>
      <c r="I7" s="22" t="s">
        <v>181</v>
      </c>
      <c r="K7" s="22" t="s">
        <v>7</v>
      </c>
      <c r="M7" s="22" t="s">
        <v>179</v>
      </c>
      <c r="O7" s="22" t="s">
        <v>180</v>
      </c>
      <c r="Q7" s="22" t="s">
        <v>181</v>
      </c>
    </row>
    <row r="8" spans="1:17" x14ac:dyDescent="0.55000000000000004">
      <c r="A8" s="1" t="s">
        <v>22</v>
      </c>
      <c r="C8" s="6">
        <v>185000</v>
      </c>
      <c r="D8" s="6"/>
      <c r="E8" s="6">
        <v>50231234490</v>
      </c>
      <c r="F8" s="6"/>
      <c r="G8" s="6">
        <v>49808310599</v>
      </c>
      <c r="H8" s="6"/>
      <c r="I8" s="6">
        <f>E8-G8</f>
        <v>422923891</v>
      </c>
      <c r="J8" s="6"/>
      <c r="K8" s="6">
        <v>185000</v>
      </c>
      <c r="L8" s="6"/>
      <c r="M8" s="6">
        <v>50231234490</v>
      </c>
      <c r="N8" s="6"/>
      <c r="O8" s="6">
        <v>49393680005</v>
      </c>
      <c r="P8" s="6"/>
      <c r="Q8" s="6">
        <f>M8-O8</f>
        <v>837554485</v>
      </c>
    </row>
    <row r="9" spans="1:17" x14ac:dyDescent="0.55000000000000004">
      <c r="A9" s="1" t="s">
        <v>18</v>
      </c>
      <c r="C9" s="19">
        <v>1490000</v>
      </c>
      <c r="D9" s="19"/>
      <c r="E9" s="19">
        <v>72249740910</v>
      </c>
      <c r="F9" s="19"/>
      <c r="G9" s="19">
        <v>71977356669</v>
      </c>
      <c r="H9" s="19"/>
      <c r="I9" s="19">
        <f t="shared" ref="I9:I51" si="0">E9-G9</f>
        <v>272384241</v>
      </c>
      <c r="J9" s="6"/>
      <c r="K9" s="6">
        <v>1490000</v>
      </c>
      <c r="L9" s="6"/>
      <c r="M9" s="6">
        <v>72249740910</v>
      </c>
      <c r="N9" s="6"/>
      <c r="O9" s="6">
        <v>72202724649</v>
      </c>
      <c r="P9" s="6"/>
      <c r="Q9" s="6">
        <f t="shared" ref="Q9:Q51" si="1">M9-O9</f>
        <v>47016261</v>
      </c>
    </row>
    <row r="10" spans="1:17" x14ac:dyDescent="0.55000000000000004">
      <c r="A10" s="1" t="s">
        <v>23</v>
      </c>
      <c r="C10" s="19">
        <v>2305720</v>
      </c>
      <c r="D10" s="19"/>
      <c r="E10" s="19">
        <v>28512492017</v>
      </c>
      <c r="F10" s="19"/>
      <c r="G10" s="19">
        <v>28197273204</v>
      </c>
      <c r="H10" s="19"/>
      <c r="I10" s="19">
        <f>E10-G10</f>
        <v>315218813</v>
      </c>
      <c r="J10" s="6"/>
      <c r="K10" s="6">
        <v>2305720</v>
      </c>
      <c r="L10" s="6"/>
      <c r="M10" s="6">
        <v>28512492017</v>
      </c>
      <c r="N10" s="6"/>
      <c r="O10" s="6">
        <v>28116974307</v>
      </c>
      <c r="P10" s="6"/>
      <c r="Q10" s="6">
        <f t="shared" si="1"/>
        <v>395517710</v>
      </c>
    </row>
    <row r="11" spans="1:17" x14ac:dyDescent="0.55000000000000004">
      <c r="A11" s="1" t="s">
        <v>17</v>
      </c>
      <c r="C11" s="19">
        <v>7788881</v>
      </c>
      <c r="D11" s="19"/>
      <c r="E11" s="19">
        <v>97865669677</v>
      </c>
      <c r="F11" s="19"/>
      <c r="G11" s="19">
        <v>97430289585</v>
      </c>
      <c r="H11" s="19"/>
      <c r="I11" s="19">
        <f>E11-G11</f>
        <v>435380092</v>
      </c>
      <c r="J11" s="6"/>
      <c r="K11" s="6">
        <v>7788881</v>
      </c>
      <c r="L11" s="6"/>
      <c r="M11" s="6">
        <v>97865669677</v>
      </c>
      <c r="N11" s="6"/>
      <c r="O11" s="6">
        <v>97041413255</v>
      </c>
      <c r="P11" s="6"/>
      <c r="Q11" s="6">
        <f t="shared" si="1"/>
        <v>824256422</v>
      </c>
    </row>
    <row r="12" spans="1:17" x14ac:dyDescent="0.55000000000000004">
      <c r="A12" s="1" t="s">
        <v>15</v>
      </c>
      <c r="C12" s="19">
        <v>34494</v>
      </c>
      <c r="D12" s="19"/>
      <c r="E12" s="19">
        <v>879952465</v>
      </c>
      <c r="F12" s="19"/>
      <c r="G12" s="19">
        <v>858076236</v>
      </c>
      <c r="H12" s="19"/>
      <c r="I12" s="19">
        <f>E12-G12</f>
        <v>21876229</v>
      </c>
      <c r="J12" s="6"/>
      <c r="K12" s="6">
        <v>34494</v>
      </c>
      <c r="L12" s="6"/>
      <c r="M12" s="6">
        <v>879952465</v>
      </c>
      <c r="N12" s="6"/>
      <c r="O12" s="6">
        <v>838120177</v>
      </c>
      <c r="P12" s="6"/>
      <c r="Q12" s="6">
        <f t="shared" si="1"/>
        <v>41832288</v>
      </c>
    </row>
    <row r="13" spans="1:17" x14ac:dyDescent="0.55000000000000004">
      <c r="A13" s="1" t="s">
        <v>21</v>
      </c>
      <c r="C13" s="19">
        <v>12448687</v>
      </c>
      <c r="D13" s="19"/>
      <c r="E13" s="19">
        <v>134783521356</v>
      </c>
      <c r="F13" s="19"/>
      <c r="G13" s="19">
        <v>134091665690</v>
      </c>
      <c r="H13" s="19"/>
      <c r="I13" s="19">
        <f t="shared" si="0"/>
        <v>691855666</v>
      </c>
      <c r="J13" s="6"/>
      <c r="K13" s="6">
        <v>12448687</v>
      </c>
      <c r="L13" s="6"/>
      <c r="M13" s="6">
        <v>134783521356</v>
      </c>
      <c r="N13" s="6"/>
      <c r="O13" s="6">
        <v>134217374330</v>
      </c>
      <c r="P13" s="6"/>
      <c r="Q13" s="6">
        <f t="shared" si="1"/>
        <v>566147026</v>
      </c>
    </row>
    <row r="14" spans="1:17" x14ac:dyDescent="0.55000000000000004">
      <c r="A14" s="1" t="s">
        <v>20</v>
      </c>
      <c r="C14" s="19">
        <v>6712961</v>
      </c>
      <c r="D14" s="19"/>
      <c r="E14" s="19">
        <v>53317420867</v>
      </c>
      <c r="F14" s="19"/>
      <c r="G14" s="19">
        <v>40114251464</v>
      </c>
      <c r="H14" s="19"/>
      <c r="I14" s="19">
        <v>-196830597</v>
      </c>
      <c r="J14" s="6"/>
      <c r="K14" s="6">
        <v>6712961</v>
      </c>
      <c r="L14" s="6"/>
      <c r="M14" s="6">
        <v>53317420867</v>
      </c>
      <c r="N14" s="6"/>
      <c r="O14" s="6">
        <v>33910163927</v>
      </c>
      <c r="P14" s="6"/>
      <c r="Q14" s="6">
        <f t="shared" si="1"/>
        <v>19407256940</v>
      </c>
    </row>
    <row r="15" spans="1:17" x14ac:dyDescent="0.55000000000000004">
      <c r="A15" s="1" t="s">
        <v>19</v>
      </c>
      <c r="C15" s="19">
        <v>4500000</v>
      </c>
      <c r="D15" s="19"/>
      <c r="E15" s="19">
        <v>63698724000</v>
      </c>
      <c r="F15" s="19"/>
      <c r="G15" s="19">
        <v>63614603176</v>
      </c>
      <c r="H15" s="19"/>
      <c r="I15" s="19">
        <f t="shared" si="0"/>
        <v>84120824</v>
      </c>
      <c r="J15" s="6"/>
      <c r="K15" s="6">
        <v>4500000</v>
      </c>
      <c r="L15" s="6"/>
      <c r="M15" s="6">
        <v>63698724000</v>
      </c>
      <c r="N15" s="6"/>
      <c r="O15" s="6">
        <v>72039391462</v>
      </c>
      <c r="P15" s="6"/>
      <c r="Q15" s="6">
        <f t="shared" si="1"/>
        <v>-8340667462</v>
      </c>
    </row>
    <row r="16" spans="1:17" x14ac:dyDescent="0.55000000000000004">
      <c r="A16" s="1" t="s">
        <v>25</v>
      </c>
      <c r="C16" s="19">
        <v>6900000</v>
      </c>
      <c r="D16" s="19"/>
      <c r="E16" s="19">
        <v>82856055604</v>
      </c>
      <c r="F16" s="19"/>
      <c r="G16" s="19">
        <v>82424737582</v>
      </c>
      <c r="H16" s="19"/>
      <c r="I16" s="19">
        <f t="shared" si="0"/>
        <v>431318022</v>
      </c>
      <c r="J16" s="6"/>
      <c r="K16" s="6">
        <v>6900000</v>
      </c>
      <c r="L16" s="6"/>
      <c r="M16" s="6">
        <v>82856055604</v>
      </c>
      <c r="N16" s="6"/>
      <c r="O16" s="6">
        <v>82125478284</v>
      </c>
      <c r="P16" s="6"/>
      <c r="Q16" s="6">
        <f t="shared" si="1"/>
        <v>730577320</v>
      </c>
    </row>
    <row r="17" spans="1:17" x14ac:dyDescent="0.55000000000000004">
      <c r="A17" s="1" t="s">
        <v>24</v>
      </c>
      <c r="C17" s="19">
        <v>9520000</v>
      </c>
      <c r="D17" s="19"/>
      <c r="E17" s="19">
        <v>57064036680</v>
      </c>
      <c r="F17" s="19"/>
      <c r="G17" s="19">
        <v>56935932612</v>
      </c>
      <c r="H17" s="19"/>
      <c r="I17" s="19">
        <f t="shared" si="0"/>
        <v>128104068</v>
      </c>
      <c r="J17" s="6"/>
      <c r="K17" s="6">
        <v>9520000</v>
      </c>
      <c r="L17" s="6"/>
      <c r="M17" s="6">
        <v>57064036680</v>
      </c>
      <c r="N17" s="6"/>
      <c r="O17" s="6">
        <v>57008452572</v>
      </c>
      <c r="P17" s="6"/>
      <c r="Q17" s="6">
        <f t="shared" si="1"/>
        <v>55584108</v>
      </c>
    </row>
    <row r="18" spans="1:17" x14ac:dyDescent="0.55000000000000004">
      <c r="A18" s="1" t="s">
        <v>16</v>
      </c>
      <c r="C18" s="19">
        <v>9595000</v>
      </c>
      <c r="D18" s="19"/>
      <c r="E18" s="19">
        <v>84505880385</v>
      </c>
      <c r="F18" s="19"/>
      <c r="G18" s="19">
        <v>84042823169</v>
      </c>
      <c r="H18" s="19"/>
      <c r="I18" s="19">
        <f t="shared" si="0"/>
        <v>463057216</v>
      </c>
      <c r="J18" s="6"/>
      <c r="K18" s="6">
        <v>9595000</v>
      </c>
      <c r="L18" s="6"/>
      <c r="M18" s="6">
        <v>84505880385</v>
      </c>
      <c r="N18" s="6"/>
      <c r="O18" s="6">
        <v>83910487412</v>
      </c>
      <c r="P18" s="6"/>
      <c r="Q18" s="6">
        <f t="shared" si="1"/>
        <v>595392973</v>
      </c>
    </row>
    <row r="19" spans="1:17" x14ac:dyDescent="0.55000000000000004">
      <c r="A19" s="1" t="s">
        <v>58</v>
      </c>
      <c r="C19" s="19">
        <v>30186</v>
      </c>
      <c r="D19" s="19"/>
      <c r="E19" s="19">
        <v>29075317823</v>
      </c>
      <c r="F19" s="19"/>
      <c r="G19" s="19">
        <v>28556514533</v>
      </c>
      <c r="H19" s="19"/>
      <c r="I19" s="19">
        <f t="shared" si="0"/>
        <v>518803290</v>
      </c>
      <c r="J19" s="6"/>
      <c r="K19" s="6">
        <v>30186</v>
      </c>
      <c r="L19" s="6"/>
      <c r="M19" s="6">
        <v>29075317823</v>
      </c>
      <c r="N19" s="6"/>
      <c r="O19" s="6">
        <v>28120707697</v>
      </c>
      <c r="P19" s="6"/>
      <c r="Q19" s="6">
        <f t="shared" si="1"/>
        <v>954610126</v>
      </c>
    </row>
    <row r="20" spans="1:17" x14ac:dyDescent="0.55000000000000004">
      <c r="A20" s="1" t="s">
        <v>61</v>
      </c>
      <c r="C20" s="6">
        <v>6037</v>
      </c>
      <c r="D20" s="6"/>
      <c r="E20" s="6">
        <v>5722944078</v>
      </c>
      <c r="F20" s="6"/>
      <c r="G20" s="6">
        <v>5619066139</v>
      </c>
      <c r="H20" s="6"/>
      <c r="I20" s="6">
        <f t="shared" si="0"/>
        <v>103877939</v>
      </c>
      <c r="J20" s="6"/>
      <c r="K20" s="6">
        <v>6037</v>
      </c>
      <c r="L20" s="6"/>
      <c r="M20" s="6">
        <v>5722944078</v>
      </c>
      <c r="N20" s="6"/>
      <c r="O20" s="6">
        <v>5524845650</v>
      </c>
      <c r="P20" s="6"/>
      <c r="Q20" s="6">
        <f t="shared" si="1"/>
        <v>198098428</v>
      </c>
    </row>
    <row r="21" spans="1:17" x14ac:dyDescent="0.55000000000000004">
      <c r="A21" s="1" t="s">
        <v>52</v>
      </c>
      <c r="C21" s="6">
        <v>385538</v>
      </c>
      <c r="D21" s="6"/>
      <c r="E21" s="6">
        <v>374752107467</v>
      </c>
      <c r="F21" s="6"/>
      <c r="G21" s="6">
        <v>367836809372</v>
      </c>
      <c r="H21" s="6"/>
      <c r="I21" s="6">
        <f t="shared" si="0"/>
        <v>6915298095</v>
      </c>
      <c r="J21" s="6"/>
      <c r="K21" s="6">
        <v>385538</v>
      </c>
      <c r="L21" s="6"/>
      <c r="M21" s="6">
        <v>374752107467</v>
      </c>
      <c r="N21" s="6"/>
      <c r="O21" s="6">
        <v>362440255674</v>
      </c>
      <c r="P21" s="6"/>
      <c r="Q21" s="6">
        <f t="shared" si="1"/>
        <v>12311851793</v>
      </c>
    </row>
    <row r="22" spans="1:17" x14ac:dyDescent="0.55000000000000004">
      <c r="A22" s="1" t="s">
        <v>130</v>
      </c>
      <c r="C22" s="6">
        <v>55000</v>
      </c>
      <c r="D22" s="6"/>
      <c r="E22" s="6">
        <v>53780250562</v>
      </c>
      <c r="F22" s="6"/>
      <c r="G22" s="6">
        <v>53890230625</v>
      </c>
      <c r="H22" s="6"/>
      <c r="I22" s="6">
        <f t="shared" si="0"/>
        <v>-109980063</v>
      </c>
      <c r="J22" s="6"/>
      <c r="K22" s="6">
        <v>55000</v>
      </c>
      <c r="L22" s="6"/>
      <c r="M22" s="6">
        <v>53780250562</v>
      </c>
      <c r="N22" s="6"/>
      <c r="O22" s="6">
        <v>54990031250</v>
      </c>
      <c r="P22" s="6"/>
      <c r="Q22" s="6">
        <f t="shared" si="1"/>
        <v>-1209780688</v>
      </c>
    </row>
    <row r="23" spans="1:17" x14ac:dyDescent="0.55000000000000004">
      <c r="A23" s="1" t="s">
        <v>133</v>
      </c>
      <c r="C23" s="6">
        <v>75000</v>
      </c>
      <c r="D23" s="6"/>
      <c r="E23" s="6">
        <v>73336705312</v>
      </c>
      <c r="F23" s="6"/>
      <c r="G23" s="6">
        <v>73486678125</v>
      </c>
      <c r="H23" s="6"/>
      <c r="I23" s="6">
        <f t="shared" si="0"/>
        <v>-149972813</v>
      </c>
      <c r="J23" s="6"/>
      <c r="K23" s="6">
        <v>75000</v>
      </c>
      <c r="L23" s="6"/>
      <c r="M23" s="6">
        <v>73336705312</v>
      </c>
      <c r="N23" s="6"/>
      <c r="O23" s="6">
        <v>74986406250</v>
      </c>
      <c r="P23" s="6"/>
      <c r="Q23" s="6">
        <f t="shared" si="1"/>
        <v>-1649700938</v>
      </c>
    </row>
    <row r="24" spans="1:17" x14ac:dyDescent="0.55000000000000004">
      <c r="A24" s="1" t="s">
        <v>49</v>
      </c>
      <c r="C24" s="6">
        <v>542241</v>
      </c>
      <c r="D24" s="6"/>
      <c r="E24" s="6">
        <v>536620995227</v>
      </c>
      <c r="F24" s="6"/>
      <c r="G24" s="6">
        <v>527604077528</v>
      </c>
      <c r="H24" s="6"/>
      <c r="I24" s="6">
        <f t="shared" si="0"/>
        <v>9016917699</v>
      </c>
      <c r="J24" s="6"/>
      <c r="K24" s="6">
        <v>542241</v>
      </c>
      <c r="L24" s="6"/>
      <c r="M24" s="6">
        <v>536620995227</v>
      </c>
      <c r="N24" s="6"/>
      <c r="O24" s="6">
        <v>519169421108</v>
      </c>
      <c r="P24" s="6"/>
      <c r="Q24" s="6">
        <f t="shared" si="1"/>
        <v>17451574119</v>
      </c>
    </row>
    <row r="25" spans="1:17" x14ac:dyDescent="0.55000000000000004">
      <c r="A25" s="1" t="s">
        <v>64</v>
      </c>
      <c r="C25" s="6">
        <v>52392</v>
      </c>
      <c r="D25" s="6"/>
      <c r="E25" s="6">
        <v>49489418256</v>
      </c>
      <c r="F25" s="6"/>
      <c r="G25" s="6">
        <v>48670679720</v>
      </c>
      <c r="H25" s="6"/>
      <c r="I25" s="6">
        <f t="shared" si="0"/>
        <v>818738536</v>
      </c>
      <c r="J25" s="6"/>
      <c r="K25" s="6">
        <v>52392</v>
      </c>
      <c r="L25" s="6"/>
      <c r="M25" s="6">
        <v>49489418256</v>
      </c>
      <c r="N25" s="6"/>
      <c r="O25" s="6">
        <v>47718365798</v>
      </c>
      <c r="P25" s="6"/>
      <c r="Q25" s="6">
        <f t="shared" si="1"/>
        <v>1771052458</v>
      </c>
    </row>
    <row r="26" spans="1:17" x14ac:dyDescent="0.55000000000000004">
      <c r="A26" s="1" t="s">
        <v>70</v>
      </c>
      <c r="C26" s="6">
        <v>45710</v>
      </c>
      <c r="D26" s="6"/>
      <c r="E26" s="6">
        <v>42382399497</v>
      </c>
      <c r="F26" s="6"/>
      <c r="G26" s="6">
        <v>41764969327</v>
      </c>
      <c r="H26" s="6"/>
      <c r="I26" s="6">
        <f t="shared" si="0"/>
        <v>617430170</v>
      </c>
      <c r="J26" s="6"/>
      <c r="K26" s="6">
        <v>45710</v>
      </c>
      <c r="L26" s="6"/>
      <c r="M26" s="6">
        <v>42382399497</v>
      </c>
      <c r="N26" s="6"/>
      <c r="O26" s="6">
        <v>40847735905</v>
      </c>
      <c r="P26" s="6"/>
      <c r="Q26" s="6">
        <f t="shared" si="1"/>
        <v>1534663592</v>
      </c>
    </row>
    <row r="27" spans="1:17" x14ac:dyDescent="0.55000000000000004">
      <c r="A27" s="1" t="s">
        <v>78</v>
      </c>
      <c r="C27" s="6">
        <v>15630</v>
      </c>
      <c r="D27" s="6"/>
      <c r="E27" s="6">
        <v>11439086289</v>
      </c>
      <c r="F27" s="6"/>
      <c r="G27" s="6">
        <v>11173268178</v>
      </c>
      <c r="H27" s="6"/>
      <c r="I27" s="6">
        <f t="shared" si="0"/>
        <v>265818111</v>
      </c>
      <c r="J27" s="6"/>
      <c r="K27" s="6">
        <v>15630</v>
      </c>
      <c r="L27" s="6"/>
      <c r="M27" s="6">
        <v>11439086289</v>
      </c>
      <c r="N27" s="6"/>
      <c r="O27" s="6">
        <v>11021372114</v>
      </c>
      <c r="P27" s="6"/>
      <c r="Q27" s="6">
        <f t="shared" si="1"/>
        <v>417714175</v>
      </c>
    </row>
    <row r="28" spans="1:17" x14ac:dyDescent="0.55000000000000004">
      <c r="A28" s="1" t="s">
        <v>81</v>
      </c>
      <c r="C28" s="6">
        <v>834</v>
      </c>
      <c r="D28" s="6"/>
      <c r="E28" s="6">
        <v>602372400</v>
      </c>
      <c r="F28" s="6"/>
      <c r="G28" s="6">
        <v>587096289</v>
      </c>
      <c r="H28" s="6"/>
      <c r="I28" s="6">
        <f t="shared" si="0"/>
        <v>15276111</v>
      </c>
      <c r="J28" s="6"/>
      <c r="K28" s="6">
        <v>834</v>
      </c>
      <c r="L28" s="6"/>
      <c r="M28" s="6">
        <v>602372400</v>
      </c>
      <c r="N28" s="6"/>
      <c r="O28" s="6">
        <v>578132414</v>
      </c>
      <c r="P28" s="6"/>
      <c r="Q28" s="6">
        <f t="shared" si="1"/>
        <v>24239986</v>
      </c>
    </row>
    <row r="29" spans="1:17" x14ac:dyDescent="0.55000000000000004">
      <c r="A29" s="1" t="s">
        <v>108</v>
      </c>
      <c r="C29" s="6">
        <v>10000</v>
      </c>
      <c r="D29" s="6"/>
      <c r="E29" s="6">
        <v>9949096399</v>
      </c>
      <c r="F29" s="6"/>
      <c r="G29" s="6">
        <v>9948196562</v>
      </c>
      <c r="H29" s="6"/>
      <c r="I29" s="6">
        <f t="shared" si="0"/>
        <v>899837</v>
      </c>
      <c r="J29" s="6"/>
      <c r="K29" s="6">
        <v>10000</v>
      </c>
      <c r="L29" s="6"/>
      <c r="M29" s="6">
        <v>9949096399</v>
      </c>
      <c r="N29" s="6"/>
      <c r="O29" s="6">
        <v>9997787572</v>
      </c>
      <c r="P29" s="6"/>
      <c r="Q29" s="6">
        <f t="shared" si="1"/>
        <v>-48691173</v>
      </c>
    </row>
    <row r="30" spans="1:17" x14ac:dyDescent="0.55000000000000004">
      <c r="A30" s="1" t="s">
        <v>111</v>
      </c>
      <c r="C30" s="6">
        <v>400000</v>
      </c>
      <c r="D30" s="6"/>
      <c r="E30" s="6">
        <v>388583956390</v>
      </c>
      <c r="F30" s="6"/>
      <c r="G30" s="6">
        <v>387266195277</v>
      </c>
      <c r="H30" s="6"/>
      <c r="I30" s="6">
        <f t="shared" si="0"/>
        <v>1317761113</v>
      </c>
      <c r="J30" s="6"/>
      <c r="K30" s="6">
        <v>400000</v>
      </c>
      <c r="L30" s="6"/>
      <c r="M30" s="6">
        <v>388583956390</v>
      </c>
      <c r="N30" s="6"/>
      <c r="O30" s="6">
        <v>386037617997</v>
      </c>
      <c r="P30" s="6"/>
      <c r="Q30" s="6">
        <f t="shared" si="1"/>
        <v>2546338393</v>
      </c>
    </row>
    <row r="31" spans="1:17" x14ac:dyDescent="0.55000000000000004">
      <c r="A31" s="1" t="s">
        <v>114</v>
      </c>
      <c r="C31" s="6">
        <v>200000</v>
      </c>
      <c r="D31" s="6"/>
      <c r="E31" s="6">
        <v>189436658381</v>
      </c>
      <c r="F31" s="6"/>
      <c r="G31" s="6">
        <v>189195502098</v>
      </c>
      <c r="H31" s="6"/>
      <c r="I31" s="6">
        <f t="shared" si="0"/>
        <v>241156283</v>
      </c>
      <c r="J31" s="6"/>
      <c r="K31" s="6">
        <v>200000</v>
      </c>
      <c r="L31" s="6"/>
      <c r="M31" s="6">
        <v>189436658381</v>
      </c>
      <c r="N31" s="6"/>
      <c r="O31" s="6">
        <v>188970142952</v>
      </c>
      <c r="P31" s="6"/>
      <c r="Q31" s="6">
        <f t="shared" si="1"/>
        <v>466515429</v>
      </c>
    </row>
    <row r="32" spans="1:17" x14ac:dyDescent="0.55000000000000004">
      <c r="A32" s="1" t="s">
        <v>86</v>
      </c>
      <c r="C32" s="6">
        <v>459437</v>
      </c>
      <c r="D32" s="6"/>
      <c r="E32" s="6">
        <v>397611992591</v>
      </c>
      <c r="F32" s="6"/>
      <c r="G32" s="6">
        <v>389862695216</v>
      </c>
      <c r="H32" s="6"/>
      <c r="I32" s="6">
        <f t="shared" si="0"/>
        <v>7749297375</v>
      </c>
      <c r="J32" s="6"/>
      <c r="K32" s="6">
        <v>459437</v>
      </c>
      <c r="L32" s="6"/>
      <c r="M32" s="6">
        <v>397611992591</v>
      </c>
      <c r="N32" s="6"/>
      <c r="O32" s="6">
        <v>383895690302</v>
      </c>
      <c r="P32" s="6"/>
      <c r="Q32" s="6">
        <f t="shared" si="1"/>
        <v>13716302289</v>
      </c>
    </row>
    <row r="33" spans="1:17" x14ac:dyDescent="0.55000000000000004">
      <c r="A33" s="1" t="s">
        <v>89</v>
      </c>
      <c r="C33" s="6">
        <v>379763</v>
      </c>
      <c r="D33" s="6"/>
      <c r="E33" s="6">
        <v>324919487286</v>
      </c>
      <c r="F33" s="6"/>
      <c r="G33" s="6">
        <v>319630347527</v>
      </c>
      <c r="H33" s="6"/>
      <c r="I33" s="6">
        <f t="shared" si="0"/>
        <v>5289139759</v>
      </c>
      <c r="J33" s="6"/>
      <c r="K33" s="6">
        <v>379763</v>
      </c>
      <c r="L33" s="6"/>
      <c r="M33" s="6">
        <v>324919487286</v>
      </c>
      <c r="N33" s="6"/>
      <c r="O33" s="6">
        <v>313608398023</v>
      </c>
      <c r="P33" s="6"/>
      <c r="Q33" s="6">
        <f t="shared" si="1"/>
        <v>11311089263</v>
      </c>
    </row>
    <row r="34" spans="1:17" x14ac:dyDescent="0.55000000000000004">
      <c r="A34" s="1" t="s">
        <v>95</v>
      </c>
      <c r="C34" s="6">
        <v>807864</v>
      </c>
      <c r="D34" s="6"/>
      <c r="E34" s="6">
        <v>682343652712</v>
      </c>
      <c r="F34" s="6"/>
      <c r="G34" s="6">
        <v>665063361812</v>
      </c>
      <c r="H34" s="6"/>
      <c r="I34" s="6">
        <f t="shared" si="0"/>
        <v>17280290900</v>
      </c>
      <c r="J34" s="6"/>
      <c r="K34" s="6">
        <v>807864</v>
      </c>
      <c r="L34" s="6"/>
      <c r="M34" s="6">
        <v>682343652712</v>
      </c>
      <c r="N34" s="6"/>
      <c r="O34" s="6">
        <v>654170463708</v>
      </c>
      <c r="P34" s="6"/>
      <c r="Q34" s="6">
        <f t="shared" si="1"/>
        <v>28173189004</v>
      </c>
    </row>
    <row r="35" spans="1:17" x14ac:dyDescent="0.55000000000000004">
      <c r="A35" s="1" t="s">
        <v>105</v>
      </c>
      <c r="C35" s="6">
        <v>10928</v>
      </c>
      <c r="D35" s="6"/>
      <c r="E35" s="6">
        <v>8351739892</v>
      </c>
      <c r="F35" s="6"/>
      <c r="G35" s="6">
        <v>8192473396</v>
      </c>
      <c r="H35" s="6"/>
      <c r="I35" s="6">
        <f t="shared" si="0"/>
        <v>159266496</v>
      </c>
      <c r="J35" s="6"/>
      <c r="K35" s="6">
        <v>10928</v>
      </c>
      <c r="L35" s="6"/>
      <c r="M35" s="6">
        <v>8351739892</v>
      </c>
      <c r="N35" s="6"/>
      <c r="O35" s="6">
        <v>7991569817</v>
      </c>
      <c r="P35" s="6"/>
      <c r="Q35" s="6">
        <f t="shared" si="1"/>
        <v>360170075</v>
      </c>
    </row>
    <row r="36" spans="1:17" x14ac:dyDescent="0.55000000000000004">
      <c r="A36" s="1" t="s">
        <v>117</v>
      </c>
      <c r="C36" s="6">
        <v>200000</v>
      </c>
      <c r="D36" s="6"/>
      <c r="E36" s="6">
        <v>186566178750</v>
      </c>
      <c r="F36" s="6"/>
      <c r="G36" s="6">
        <v>189820388817</v>
      </c>
      <c r="H36" s="6"/>
      <c r="I36" s="6">
        <f t="shared" si="0"/>
        <v>-3254210067</v>
      </c>
      <c r="J36" s="6"/>
      <c r="K36" s="6">
        <v>200000</v>
      </c>
      <c r="L36" s="6"/>
      <c r="M36" s="6">
        <v>186566178750</v>
      </c>
      <c r="N36" s="6"/>
      <c r="O36" s="6">
        <v>189467252835</v>
      </c>
      <c r="P36" s="6"/>
      <c r="Q36" s="6">
        <f t="shared" si="1"/>
        <v>-2901074085</v>
      </c>
    </row>
    <row r="37" spans="1:17" x14ac:dyDescent="0.55000000000000004">
      <c r="A37" s="1" t="s">
        <v>75</v>
      </c>
      <c r="C37" s="6">
        <v>191138</v>
      </c>
      <c r="D37" s="6"/>
      <c r="E37" s="6">
        <v>176569945995</v>
      </c>
      <c r="F37" s="6"/>
      <c r="G37" s="6">
        <v>174020627223</v>
      </c>
      <c r="H37" s="6"/>
      <c r="I37" s="6">
        <f t="shared" si="0"/>
        <v>2549318772</v>
      </c>
      <c r="J37" s="6"/>
      <c r="K37" s="6">
        <v>191138</v>
      </c>
      <c r="L37" s="6"/>
      <c r="M37" s="6">
        <v>176569945995</v>
      </c>
      <c r="N37" s="6"/>
      <c r="O37" s="6">
        <v>170244424904</v>
      </c>
      <c r="P37" s="6"/>
      <c r="Q37" s="6">
        <f t="shared" si="1"/>
        <v>6325521091</v>
      </c>
    </row>
    <row r="38" spans="1:17" x14ac:dyDescent="0.55000000000000004">
      <c r="A38" s="1" t="s">
        <v>99</v>
      </c>
      <c r="C38" s="6">
        <v>237434</v>
      </c>
      <c r="D38" s="6"/>
      <c r="E38" s="6">
        <v>193283723774</v>
      </c>
      <c r="F38" s="6"/>
      <c r="G38" s="6">
        <v>188013644349</v>
      </c>
      <c r="H38" s="6"/>
      <c r="I38" s="6">
        <f t="shared" si="0"/>
        <v>5270079425</v>
      </c>
      <c r="J38" s="6"/>
      <c r="K38" s="6">
        <v>237434</v>
      </c>
      <c r="L38" s="6"/>
      <c r="M38" s="6">
        <v>193283723774</v>
      </c>
      <c r="N38" s="6"/>
      <c r="O38" s="6">
        <v>184690170838</v>
      </c>
      <c r="P38" s="6"/>
      <c r="Q38" s="6">
        <f t="shared" si="1"/>
        <v>8593552936</v>
      </c>
    </row>
    <row r="39" spans="1:17" x14ac:dyDescent="0.55000000000000004">
      <c r="A39" s="1" t="s">
        <v>129</v>
      </c>
      <c r="C39" s="6">
        <v>327254</v>
      </c>
      <c r="D39" s="6"/>
      <c r="E39" s="6">
        <v>305272641303</v>
      </c>
      <c r="F39" s="6"/>
      <c r="G39" s="6">
        <v>309227671322</v>
      </c>
      <c r="H39" s="6"/>
      <c r="I39" s="6">
        <f t="shared" si="0"/>
        <v>-3955030019</v>
      </c>
      <c r="J39" s="6"/>
      <c r="K39" s="6">
        <v>327254</v>
      </c>
      <c r="L39" s="6"/>
      <c r="M39" s="6">
        <v>305272641303</v>
      </c>
      <c r="N39" s="6"/>
      <c r="O39" s="6">
        <v>308927325770</v>
      </c>
      <c r="P39" s="6"/>
      <c r="Q39" s="6">
        <f t="shared" si="1"/>
        <v>-3654684467</v>
      </c>
    </row>
    <row r="40" spans="1:17" x14ac:dyDescent="0.55000000000000004">
      <c r="A40" s="1" t="s">
        <v>42</v>
      </c>
      <c r="C40" s="6">
        <v>101171</v>
      </c>
      <c r="D40" s="6"/>
      <c r="E40" s="6">
        <v>74325965066</v>
      </c>
      <c r="F40" s="6"/>
      <c r="G40" s="6">
        <v>72719660782</v>
      </c>
      <c r="H40" s="6"/>
      <c r="I40" s="6">
        <f t="shared" si="0"/>
        <v>1606304284</v>
      </c>
      <c r="J40" s="6"/>
      <c r="K40" s="6">
        <v>101171</v>
      </c>
      <c r="L40" s="6"/>
      <c r="M40" s="6">
        <v>74325965066</v>
      </c>
      <c r="N40" s="6"/>
      <c r="O40" s="6">
        <v>71306558083</v>
      </c>
      <c r="P40" s="6"/>
      <c r="Q40" s="6">
        <f t="shared" si="1"/>
        <v>3019406983</v>
      </c>
    </row>
    <row r="41" spans="1:17" x14ac:dyDescent="0.55000000000000004">
      <c r="A41" s="1" t="s">
        <v>126</v>
      </c>
      <c r="C41" s="6">
        <v>260000</v>
      </c>
      <c r="D41" s="6"/>
      <c r="E41" s="6">
        <v>249075666851</v>
      </c>
      <c r="F41" s="6"/>
      <c r="G41" s="6">
        <v>248441901742</v>
      </c>
      <c r="H41" s="6"/>
      <c r="I41" s="6">
        <f t="shared" si="0"/>
        <v>633765109</v>
      </c>
      <c r="J41" s="6"/>
      <c r="K41" s="6">
        <v>260000</v>
      </c>
      <c r="L41" s="6"/>
      <c r="M41" s="6">
        <v>249075666851</v>
      </c>
      <c r="N41" s="6"/>
      <c r="O41" s="6">
        <v>247850248998</v>
      </c>
      <c r="P41" s="6"/>
      <c r="Q41" s="6">
        <f t="shared" si="1"/>
        <v>1225417853</v>
      </c>
    </row>
    <row r="42" spans="1:17" x14ac:dyDescent="0.55000000000000004">
      <c r="A42" s="1" t="s">
        <v>120</v>
      </c>
      <c r="C42" s="6">
        <v>100000</v>
      </c>
      <c r="D42" s="6"/>
      <c r="E42" s="6">
        <v>95562376179</v>
      </c>
      <c r="F42" s="6"/>
      <c r="G42" s="6">
        <v>95314021201</v>
      </c>
      <c r="H42" s="6"/>
      <c r="I42" s="6">
        <f t="shared" si="0"/>
        <v>248354978</v>
      </c>
      <c r="J42" s="6"/>
      <c r="K42" s="6">
        <v>100000</v>
      </c>
      <c r="L42" s="6"/>
      <c r="M42" s="6">
        <v>95562376179</v>
      </c>
      <c r="N42" s="6"/>
      <c r="O42" s="6">
        <v>95087062345</v>
      </c>
      <c r="P42" s="6"/>
      <c r="Q42" s="6">
        <f t="shared" si="1"/>
        <v>475313834</v>
      </c>
    </row>
    <row r="43" spans="1:17" x14ac:dyDescent="0.55000000000000004">
      <c r="A43" s="1" t="s">
        <v>46</v>
      </c>
      <c r="C43" s="6">
        <v>167711</v>
      </c>
      <c r="D43" s="6"/>
      <c r="E43" s="6">
        <v>121088870203</v>
      </c>
      <c r="F43" s="6"/>
      <c r="G43" s="6">
        <v>118387535699</v>
      </c>
      <c r="H43" s="6"/>
      <c r="I43" s="6">
        <f t="shared" si="0"/>
        <v>2701334504</v>
      </c>
      <c r="J43" s="6"/>
      <c r="K43" s="6">
        <v>167711</v>
      </c>
      <c r="L43" s="6"/>
      <c r="M43" s="6">
        <v>121088870203</v>
      </c>
      <c r="N43" s="6"/>
      <c r="O43" s="6">
        <v>116469269607</v>
      </c>
      <c r="P43" s="6"/>
      <c r="Q43" s="6">
        <f t="shared" si="1"/>
        <v>4619600596</v>
      </c>
    </row>
    <row r="44" spans="1:17" x14ac:dyDescent="0.55000000000000004">
      <c r="A44" s="1" t="s">
        <v>55</v>
      </c>
      <c r="C44" s="6">
        <v>109127</v>
      </c>
      <c r="D44" s="6"/>
      <c r="E44" s="6">
        <v>76731835123</v>
      </c>
      <c r="F44" s="6"/>
      <c r="G44" s="6">
        <v>75718229043</v>
      </c>
      <c r="H44" s="6"/>
      <c r="I44" s="6">
        <f t="shared" si="0"/>
        <v>1013606080</v>
      </c>
      <c r="J44" s="6"/>
      <c r="K44" s="6">
        <v>109127</v>
      </c>
      <c r="L44" s="6"/>
      <c r="M44" s="6">
        <v>76731835123</v>
      </c>
      <c r="N44" s="6"/>
      <c r="O44" s="6">
        <v>73599366816</v>
      </c>
      <c r="P44" s="6"/>
      <c r="Q44" s="6">
        <f t="shared" si="1"/>
        <v>3132468307</v>
      </c>
    </row>
    <row r="45" spans="1:17" x14ac:dyDescent="0.55000000000000004">
      <c r="A45" s="1" t="s">
        <v>123</v>
      </c>
      <c r="C45" s="6">
        <v>50000</v>
      </c>
      <c r="D45" s="6"/>
      <c r="E45" s="6">
        <v>47149852540</v>
      </c>
      <c r="F45" s="6"/>
      <c r="G45" s="6">
        <v>47069817049</v>
      </c>
      <c r="H45" s="6"/>
      <c r="I45" s="6">
        <f t="shared" si="0"/>
        <v>80035491</v>
      </c>
      <c r="J45" s="6"/>
      <c r="K45" s="6">
        <v>50000</v>
      </c>
      <c r="L45" s="6"/>
      <c r="M45" s="6">
        <v>47149852540</v>
      </c>
      <c r="N45" s="6"/>
      <c r="O45" s="6">
        <v>47019576156</v>
      </c>
      <c r="P45" s="6"/>
      <c r="Q45" s="6">
        <f t="shared" si="1"/>
        <v>130276384</v>
      </c>
    </row>
    <row r="46" spans="1:17" x14ac:dyDescent="0.55000000000000004">
      <c r="A46" s="1" t="s">
        <v>67</v>
      </c>
      <c r="C46" s="6">
        <v>92699</v>
      </c>
      <c r="D46" s="6"/>
      <c r="E46" s="6">
        <v>91328111388</v>
      </c>
      <c r="F46" s="6"/>
      <c r="G46" s="6">
        <v>90002755953</v>
      </c>
      <c r="H46" s="6"/>
      <c r="I46" s="6">
        <f t="shared" si="0"/>
        <v>1325355435</v>
      </c>
      <c r="J46" s="6"/>
      <c r="K46" s="6">
        <v>92699</v>
      </c>
      <c r="L46" s="6"/>
      <c r="M46" s="6">
        <v>91328111388</v>
      </c>
      <c r="N46" s="6"/>
      <c r="O46" s="6">
        <v>88310379012</v>
      </c>
      <c r="P46" s="6"/>
      <c r="Q46" s="6">
        <f t="shared" si="1"/>
        <v>3017732376</v>
      </c>
    </row>
    <row r="47" spans="1:17" x14ac:dyDescent="0.55000000000000004">
      <c r="A47" s="1" t="s">
        <v>73</v>
      </c>
      <c r="C47" s="6">
        <v>32031</v>
      </c>
      <c r="D47" s="6"/>
      <c r="E47" s="6">
        <v>31042020929</v>
      </c>
      <c r="F47" s="6"/>
      <c r="G47" s="6">
        <v>30560041738</v>
      </c>
      <c r="H47" s="6"/>
      <c r="I47" s="6">
        <f t="shared" si="0"/>
        <v>481979191</v>
      </c>
      <c r="J47" s="6"/>
      <c r="K47" s="6">
        <v>32031</v>
      </c>
      <c r="L47" s="6"/>
      <c r="M47" s="6">
        <v>31042020929</v>
      </c>
      <c r="N47" s="6"/>
      <c r="O47" s="6">
        <v>29982627483</v>
      </c>
      <c r="P47" s="6"/>
      <c r="Q47" s="6">
        <f t="shared" si="1"/>
        <v>1059393446</v>
      </c>
    </row>
    <row r="48" spans="1:17" x14ac:dyDescent="0.55000000000000004">
      <c r="A48" s="1" t="s">
        <v>92</v>
      </c>
      <c r="C48" s="6">
        <v>6616</v>
      </c>
      <c r="D48" s="6"/>
      <c r="E48" s="6">
        <v>4097869126</v>
      </c>
      <c r="F48" s="6"/>
      <c r="G48" s="6">
        <v>4011744419</v>
      </c>
      <c r="H48" s="6"/>
      <c r="I48" s="6">
        <f t="shared" si="0"/>
        <v>86124707</v>
      </c>
      <c r="J48" s="6"/>
      <c r="K48" s="6">
        <v>6616</v>
      </c>
      <c r="L48" s="6"/>
      <c r="M48" s="6">
        <v>4097869126</v>
      </c>
      <c r="N48" s="6"/>
      <c r="O48" s="6">
        <v>3963702285</v>
      </c>
      <c r="P48" s="6"/>
      <c r="Q48" s="6">
        <f t="shared" si="1"/>
        <v>134166841</v>
      </c>
    </row>
    <row r="49" spans="1:17" x14ac:dyDescent="0.55000000000000004">
      <c r="A49" s="1" t="s">
        <v>98</v>
      </c>
      <c r="C49" s="6">
        <v>182237</v>
      </c>
      <c r="D49" s="6"/>
      <c r="E49" s="6">
        <v>110692555577</v>
      </c>
      <c r="F49" s="6"/>
      <c r="G49" s="6">
        <v>108378565164</v>
      </c>
      <c r="H49" s="6"/>
      <c r="I49" s="6">
        <f t="shared" si="0"/>
        <v>2313990413</v>
      </c>
      <c r="J49" s="6"/>
      <c r="K49" s="6">
        <v>182237</v>
      </c>
      <c r="L49" s="6"/>
      <c r="M49" s="6">
        <v>110692555577</v>
      </c>
      <c r="N49" s="6"/>
      <c r="O49" s="6">
        <v>106787729262</v>
      </c>
      <c r="P49" s="6"/>
      <c r="Q49" s="6">
        <f t="shared" si="1"/>
        <v>3904826315</v>
      </c>
    </row>
    <row r="50" spans="1:17" x14ac:dyDescent="0.55000000000000004">
      <c r="A50" s="1" t="s">
        <v>83</v>
      </c>
      <c r="C50" s="6">
        <v>21628</v>
      </c>
      <c r="D50" s="6"/>
      <c r="E50" s="6">
        <v>12294370641</v>
      </c>
      <c r="F50" s="6"/>
      <c r="G50" s="6">
        <v>12039638979</v>
      </c>
      <c r="H50" s="6"/>
      <c r="I50" s="6">
        <f t="shared" si="0"/>
        <v>254731662</v>
      </c>
      <c r="J50" s="6"/>
      <c r="K50" s="6">
        <v>21628</v>
      </c>
      <c r="L50" s="6"/>
      <c r="M50" s="6">
        <v>12294370641</v>
      </c>
      <c r="N50" s="6"/>
      <c r="O50" s="6">
        <v>11685436550</v>
      </c>
      <c r="P50" s="6"/>
      <c r="Q50" s="6">
        <f t="shared" si="1"/>
        <v>608934091</v>
      </c>
    </row>
    <row r="51" spans="1:17" x14ac:dyDescent="0.55000000000000004">
      <c r="A51" s="1" t="s">
        <v>102</v>
      </c>
      <c r="C51" s="6">
        <v>17112</v>
      </c>
      <c r="D51" s="6"/>
      <c r="E51" s="6">
        <v>9962340478</v>
      </c>
      <c r="F51" s="6"/>
      <c r="G51" s="6">
        <v>9758573497</v>
      </c>
      <c r="H51" s="6"/>
      <c r="I51" s="6">
        <f t="shared" si="0"/>
        <v>203766981</v>
      </c>
      <c r="J51" s="6"/>
      <c r="K51" s="6">
        <v>17112</v>
      </c>
      <c r="L51" s="6"/>
      <c r="M51" s="6">
        <v>9962340478</v>
      </c>
      <c r="N51" s="6"/>
      <c r="O51" s="6">
        <v>9614169998</v>
      </c>
      <c r="P51" s="6"/>
      <c r="Q51" s="6">
        <f t="shared" si="1"/>
        <v>348170480</v>
      </c>
    </row>
    <row r="52" spans="1:17" ht="24.75" thickBot="1" x14ac:dyDescent="0.6">
      <c r="C52" s="6"/>
      <c r="D52" s="6"/>
      <c r="E52" s="13">
        <f>SUM(E8:E51)</f>
        <v>5689407232936</v>
      </c>
      <c r="F52" s="6"/>
      <c r="G52" s="13">
        <f>SUM(G8:G51)</f>
        <v>5611328298687</v>
      </c>
      <c r="H52" s="6"/>
      <c r="I52" s="13">
        <f>SUM(I8:I51)</f>
        <v>64678934249</v>
      </c>
      <c r="J52" s="6"/>
      <c r="K52" s="6"/>
      <c r="L52" s="6"/>
      <c r="M52" s="13">
        <f>SUM(M8:M51)</f>
        <v>5689407232936</v>
      </c>
      <c r="N52" s="6"/>
      <c r="O52" s="13">
        <f>SUM(O8:O51)</f>
        <v>5555878505553</v>
      </c>
      <c r="P52" s="6"/>
      <c r="Q52" s="13">
        <f>SUM(Q8:Q51)</f>
        <v>133528727383</v>
      </c>
    </row>
    <row r="53" spans="1:17" ht="24.75" thickTop="1" x14ac:dyDescent="0.55000000000000004"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x14ac:dyDescent="0.55000000000000004">
      <c r="G54" s="3"/>
      <c r="I54" s="3"/>
      <c r="O54" s="3"/>
      <c r="Q54" s="3"/>
    </row>
    <row r="55" spans="1:17" x14ac:dyDescent="0.55000000000000004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7" spans="1:17" x14ac:dyDescent="0.55000000000000004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55000000000000004">
      <c r="G58" s="3"/>
      <c r="I58" s="3"/>
      <c r="O58" s="3"/>
      <c r="Q58" s="3"/>
    </row>
    <row r="59" spans="1:17" x14ac:dyDescent="0.55000000000000004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0"/>
  <sheetViews>
    <sheetView rightToLeft="1" workbookViewId="0">
      <selection activeCell="B21" sqref="B21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160</v>
      </c>
      <c r="D6" s="22" t="s">
        <v>160</v>
      </c>
      <c r="E6" s="22" t="s">
        <v>160</v>
      </c>
      <c r="F6" s="22" t="s">
        <v>160</v>
      </c>
      <c r="G6" s="22" t="s">
        <v>160</v>
      </c>
      <c r="H6" s="22" t="s">
        <v>160</v>
      </c>
      <c r="I6" s="22" t="s">
        <v>160</v>
      </c>
      <c r="K6" s="22" t="s">
        <v>161</v>
      </c>
      <c r="L6" s="22" t="s">
        <v>161</v>
      </c>
      <c r="M6" s="22" t="s">
        <v>161</v>
      </c>
      <c r="N6" s="22" t="s">
        <v>161</v>
      </c>
      <c r="O6" s="22" t="s">
        <v>161</v>
      </c>
      <c r="P6" s="22" t="s">
        <v>161</v>
      </c>
      <c r="Q6" s="22" t="s">
        <v>161</v>
      </c>
    </row>
    <row r="7" spans="1:17" ht="24.75" x14ac:dyDescent="0.55000000000000004">
      <c r="A7" s="22" t="s">
        <v>3</v>
      </c>
      <c r="C7" s="22" t="s">
        <v>7</v>
      </c>
      <c r="E7" s="22" t="s">
        <v>179</v>
      </c>
      <c r="G7" s="22" t="s">
        <v>180</v>
      </c>
      <c r="I7" s="22" t="s">
        <v>182</v>
      </c>
      <c r="K7" s="22" t="s">
        <v>7</v>
      </c>
      <c r="M7" s="22" t="s">
        <v>179</v>
      </c>
      <c r="O7" s="22" t="s">
        <v>180</v>
      </c>
      <c r="Q7" s="22" t="s">
        <v>182</v>
      </c>
    </row>
    <row r="8" spans="1:17" x14ac:dyDescent="0.55000000000000004">
      <c r="A8" s="1" t="s">
        <v>20</v>
      </c>
      <c r="C8" s="6">
        <v>9490000</v>
      </c>
      <c r="D8" s="6"/>
      <c r="E8" s="19">
        <v>70953006640</v>
      </c>
      <c r="F8" s="19"/>
      <c r="G8" s="19">
        <v>53481582652</v>
      </c>
      <c r="H8" s="19"/>
      <c r="I8" s="19">
        <f t="shared" ref="I8:I15" si="0">E8-G8</f>
        <v>17471423988</v>
      </c>
      <c r="J8" s="6"/>
      <c r="K8" s="6">
        <v>9490000</v>
      </c>
      <c r="L8" s="6"/>
      <c r="M8" s="6">
        <v>70953006640</v>
      </c>
      <c r="N8" s="6"/>
      <c r="O8" s="6">
        <v>53481582652</v>
      </c>
      <c r="P8" s="6"/>
      <c r="Q8" s="6">
        <f>M8-O8</f>
        <v>17471423988</v>
      </c>
    </row>
    <row r="9" spans="1:17" x14ac:dyDescent="0.55000000000000004">
      <c r="A9" s="1" t="s">
        <v>16</v>
      </c>
      <c r="C9" s="6">
        <v>0</v>
      </c>
      <c r="D9" s="6"/>
      <c r="E9" s="19">
        <v>0</v>
      </c>
      <c r="F9" s="19"/>
      <c r="G9" s="19">
        <v>0</v>
      </c>
      <c r="H9" s="19"/>
      <c r="I9" s="19">
        <f t="shared" si="0"/>
        <v>0</v>
      </c>
      <c r="J9" s="6"/>
      <c r="K9" s="6">
        <v>2405000</v>
      </c>
      <c r="L9" s="6"/>
      <c r="M9" s="6">
        <v>17643876336</v>
      </c>
      <c r="N9" s="6"/>
      <c r="O9" s="6">
        <v>17133180683</v>
      </c>
      <c r="P9" s="6"/>
      <c r="Q9" s="6">
        <f t="shared" ref="Q9:Q15" si="1">M9-O9</f>
        <v>510695653</v>
      </c>
    </row>
    <row r="10" spans="1:17" x14ac:dyDescent="0.55000000000000004">
      <c r="A10" s="1" t="s">
        <v>183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450000</v>
      </c>
      <c r="L10" s="6"/>
      <c r="M10" s="6">
        <v>31513579129</v>
      </c>
      <c r="N10" s="6"/>
      <c r="O10" s="6">
        <v>31535816314</v>
      </c>
      <c r="P10" s="6"/>
      <c r="Q10" s="6">
        <f t="shared" si="1"/>
        <v>-22237185</v>
      </c>
    </row>
    <row r="11" spans="1:17" x14ac:dyDescent="0.55000000000000004">
      <c r="A11" s="1" t="s">
        <v>95</v>
      </c>
      <c r="C11" s="6">
        <v>50000</v>
      </c>
      <c r="D11" s="6"/>
      <c r="E11" s="6">
        <v>42017882884</v>
      </c>
      <c r="F11" s="6"/>
      <c r="G11" s="6">
        <v>40487660282</v>
      </c>
      <c r="H11" s="6"/>
      <c r="I11" s="6">
        <f t="shared" si="0"/>
        <v>1530222602</v>
      </c>
      <c r="J11" s="6"/>
      <c r="K11" s="6">
        <v>50000</v>
      </c>
      <c r="L11" s="6"/>
      <c r="M11" s="6">
        <v>42017882884</v>
      </c>
      <c r="N11" s="6"/>
      <c r="O11" s="6">
        <v>40487660282</v>
      </c>
      <c r="P11" s="6"/>
      <c r="Q11" s="6">
        <f t="shared" si="1"/>
        <v>1530222602</v>
      </c>
    </row>
    <row r="12" spans="1:17" x14ac:dyDescent="0.55000000000000004">
      <c r="A12" s="1" t="s">
        <v>168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115000</v>
      </c>
      <c r="L12" s="6"/>
      <c r="M12" s="6">
        <v>115000000000</v>
      </c>
      <c r="N12" s="6"/>
      <c r="O12" s="6">
        <v>114979156250</v>
      </c>
      <c r="P12" s="6"/>
      <c r="Q12" s="6">
        <f t="shared" si="1"/>
        <v>20843750</v>
      </c>
    </row>
    <row r="13" spans="1:17" x14ac:dyDescent="0.55000000000000004">
      <c r="A13" s="1" t="s">
        <v>133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50000</v>
      </c>
      <c r="L13" s="6"/>
      <c r="M13" s="6">
        <v>48991118750</v>
      </c>
      <c r="N13" s="6"/>
      <c r="O13" s="6">
        <v>49990937500</v>
      </c>
      <c r="P13" s="6"/>
      <c r="Q13" s="6">
        <f t="shared" si="1"/>
        <v>-999818750</v>
      </c>
    </row>
    <row r="14" spans="1:17" x14ac:dyDescent="0.55000000000000004">
      <c r="A14" s="1" t="s">
        <v>170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225000</v>
      </c>
      <c r="L14" s="6"/>
      <c r="M14" s="6">
        <v>221651871407</v>
      </c>
      <c r="N14" s="6"/>
      <c r="O14" s="6">
        <v>220460034375</v>
      </c>
      <c r="P14" s="6"/>
      <c r="Q14" s="6">
        <f t="shared" si="1"/>
        <v>1191837032</v>
      </c>
    </row>
    <row r="15" spans="1:17" x14ac:dyDescent="0.55000000000000004">
      <c r="A15" s="1" t="s">
        <v>105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20000</v>
      </c>
      <c r="L15" s="6"/>
      <c r="M15" s="6">
        <v>14767322941</v>
      </c>
      <c r="N15" s="6"/>
      <c r="O15" s="6">
        <v>14603552625</v>
      </c>
      <c r="P15" s="6"/>
      <c r="Q15" s="6">
        <f t="shared" si="1"/>
        <v>163770316</v>
      </c>
    </row>
    <row r="16" spans="1:17" ht="24.75" thickBot="1" x14ac:dyDescent="0.6">
      <c r="C16" s="4"/>
      <c r="D16" s="4"/>
      <c r="E16" s="10">
        <f>SUM(E8:E15)</f>
        <v>112970889524</v>
      </c>
      <c r="F16" s="4"/>
      <c r="G16" s="10">
        <f>SUM(G8:G15)</f>
        <v>93969242934</v>
      </c>
      <c r="H16" s="4"/>
      <c r="I16" s="10">
        <f>SUM(I8:I15)</f>
        <v>19001646590</v>
      </c>
      <c r="J16" s="4"/>
      <c r="K16" s="4"/>
      <c r="L16" s="4"/>
      <c r="M16" s="10">
        <f>SUM(M8:M15)</f>
        <v>562538658087</v>
      </c>
      <c r="N16" s="4"/>
      <c r="O16" s="10">
        <f>SUM(O8:O15)</f>
        <v>542671920681</v>
      </c>
      <c r="P16" s="4"/>
      <c r="Q16" s="10">
        <f>SUM(Q8:Q15)</f>
        <v>19866737406</v>
      </c>
    </row>
    <row r="17" spans="6:17" ht="24.75" thickTop="1" x14ac:dyDescent="0.55000000000000004">
      <c r="F17" s="14">
        <f t="shared" ref="F17" si="2">SUM(F8:F10)</f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20" spans="6:17" x14ac:dyDescent="0.55000000000000004">
      <c r="F20" s="14">
        <f t="shared" ref="F20" si="3">SUM(F11:F15)</f>
        <v>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topLeftCell="A4" workbookViewId="0">
      <selection activeCell="C23" sqref="C23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21" t="s">
        <v>3</v>
      </c>
      <c r="C6" s="22" t="s">
        <v>160</v>
      </c>
      <c r="D6" s="22" t="s">
        <v>160</v>
      </c>
      <c r="E6" s="22" t="s">
        <v>160</v>
      </c>
      <c r="F6" s="22" t="s">
        <v>160</v>
      </c>
      <c r="G6" s="22" t="s">
        <v>160</v>
      </c>
      <c r="H6" s="22" t="s">
        <v>160</v>
      </c>
      <c r="I6" s="22" t="s">
        <v>160</v>
      </c>
      <c r="J6" s="22" t="s">
        <v>160</v>
      </c>
      <c r="K6" s="22" t="s">
        <v>160</v>
      </c>
      <c r="M6" s="22" t="s">
        <v>161</v>
      </c>
      <c r="N6" s="22" t="s">
        <v>161</v>
      </c>
      <c r="O6" s="22" t="s">
        <v>161</v>
      </c>
      <c r="P6" s="22" t="s">
        <v>161</v>
      </c>
      <c r="Q6" s="22" t="s">
        <v>161</v>
      </c>
      <c r="R6" s="22" t="s">
        <v>161</v>
      </c>
      <c r="S6" s="22" t="s">
        <v>161</v>
      </c>
      <c r="T6" s="22" t="s">
        <v>161</v>
      </c>
      <c r="U6" s="22" t="s">
        <v>161</v>
      </c>
    </row>
    <row r="7" spans="1:21" ht="24.75" x14ac:dyDescent="0.55000000000000004">
      <c r="A7" s="22" t="s">
        <v>3</v>
      </c>
      <c r="C7" s="22" t="s">
        <v>184</v>
      </c>
      <c r="E7" s="22" t="s">
        <v>185</v>
      </c>
      <c r="G7" s="22" t="s">
        <v>186</v>
      </c>
      <c r="I7" s="22" t="s">
        <v>145</v>
      </c>
      <c r="K7" s="22" t="s">
        <v>187</v>
      </c>
      <c r="M7" s="22" t="s">
        <v>184</v>
      </c>
      <c r="O7" s="22" t="s">
        <v>185</v>
      </c>
      <c r="Q7" s="22" t="s">
        <v>186</v>
      </c>
      <c r="S7" s="22" t="s">
        <v>145</v>
      </c>
      <c r="U7" s="22" t="s">
        <v>187</v>
      </c>
    </row>
    <row r="8" spans="1:21" x14ac:dyDescent="0.55000000000000004">
      <c r="A8" s="1" t="s">
        <v>20</v>
      </c>
      <c r="C8" s="6">
        <v>0</v>
      </c>
      <c r="D8" s="6"/>
      <c r="E8" s="19">
        <v>-196830597</v>
      </c>
      <c r="F8" s="19"/>
      <c r="G8" s="19">
        <v>4071423988</v>
      </c>
      <c r="H8" s="6"/>
      <c r="I8" s="6">
        <f>E8+G8</f>
        <v>3874593391</v>
      </c>
      <c r="J8" s="14"/>
      <c r="K8" s="8">
        <f>I8/$I$20</f>
        <v>0.54259687739518514</v>
      </c>
      <c r="L8" s="14"/>
      <c r="M8" s="6">
        <v>0</v>
      </c>
      <c r="N8" s="6"/>
      <c r="O8" s="6">
        <v>19407256940</v>
      </c>
      <c r="P8" s="6"/>
      <c r="Q8" s="6">
        <v>17471423988</v>
      </c>
      <c r="R8" s="6"/>
      <c r="S8" s="6">
        <f>M8+O8+Q8</f>
        <v>36878680928</v>
      </c>
      <c r="T8" s="14"/>
      <c r="U8" s="8">
        <f>S8/$S$20</f>
        <v>0.90561325651866187</v>
      </c>
    </row>
    <row r="9" spans="1:21" x14ac:dyDescent="0.55000000000000004">
      <c r="A9" s="1" t="s">
        <v>16</v>
      </c>
      <c r="C9" s="6">
        <v>0</v>
      </c>
      <c r="D9" s="6"/>
      <c r="E9" s="6">
        <v>463057216</v>
      </c>
      <c r="F9" s="6"/>
      <c r="G9" s="6">
        <v>0</v>
      </c>
      <c r="H9" s="6"/>
      <c r="I9" s="6">
        <f t="shared" ref="I9:I19" si="0">E9+G9</f>
        <v>463057216</v>
      </c>
      <c r="J9" s="14"/>
      <c r="K9" s="8">
        <f t="shared" ref="K9:K19" si="1">I9/$I$20</f>
        <v>6.4846391376324877E-2</v>
      </c>
      <c r="L9" s="14"/>
      <c r="M9" s="6">
        <v>0</v>
      </c>
      <c r="N9" s="6"/>
      <c r="O9" s="6">
        <v>595392973</v>
      </c>
      <c r="P9" s="6"/>
      <c r="Q9" s="6">
        <v>510695653</v>
      </c>
      <c r="R9" s="6"/>
      <c r="S9" s="6">
        <f t="shared" ref="S9:S19" si="2">M9+O9+Q9</f>
        <v>1106088626</v>
      </c>
      <c r="T9" s="14"/>
      <c r="U9" s="8">
        <f t="shared" ref="U9:U19" si="3">S9/$S$20</f>
        <v>2.7161723179463939E-2</v>
      </c>
    </row>
    <row r="10" spans="1:21" x14ac:dyDescent="0.55000000000000004">
      <c r="A10" s="1" t="s">
        <v>183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14"/>
      <c r="K10" s="8">
        <f t="shared" si="1"/>
        <v>0</v>
      </c>
      <c r="L10" s="14"/>
      <c r="M10" s="6">
        <v>0</v>
      </c>
      <c r="N10" s="6"/>
      <c r="O10" s="6">
        <v>0</v>
      </c>
      <c r="P10" s="6"/>
      <c r="Q10" s="6">
        <v>-22237185</v>
      </c>
      <c r="R10" s="6"/>
      <c r="S10" s="6">
        <f t="shared" si="2"/>
        <v>-22237185</v>
      </c>
      <c r="T10" s="14"/>
      <c r="U10" s="8">
        <f t="shared" si="3"/>
        <v>-5.4606859618907947E-4</v>
      </c>
    </row>
    <row r="11" spans="1:21" x14ac:dyDescent="0.55000000000000004">
      <c r="A11" s="1" t="s">
        <v>19</v>
      </c>
      <c r="C11" s="6">
        <v>0</v>
      </c>
      <c r="D11" s="6"/>
      <c r="E11" s="6">
        <v>84120824</v>
      </c>
      <c r="F11" s="6"/>
      <c r="G11" s="6">
        <v>0</v>
      </c>
      <c r="H11" s="6"/>
      <c r="I11" s="6">
        <f t="shared" si="0"/>
        <v>84120824</v>
      </c>
      <c r="J11" s="14"/>
      <c r="K11" s="8">
        <f t="shared" si="1"/>
        <v>1.1780254550666461E-2</v>
      </c>
      <c r="L11" s="14"/>
      <c r="M11" s="6">
        <v>7601978417</v>
      </c>
      <c r="N11" s="6"/>
      <c r="O11" s="6">
        <v>-8340667462</v>
      </c>
      <c r="P11" s="6"/>
      <c r="Q11" s="6">
        <v>0</v>
      </c>
      <c r="R11" s="6"/>
      <c r="S11" s="6">
        <f t="shared" si="2"/>
        <v>-738689045</v>
      </c>
      <c r="T11" s="14"/>
      <c r="U11" s="8">
        <f t="shared" si="3"/>
        <v>-1.8139656158070446E-2</v>
      </c>
    </row>
    <row r="12" spans="1:21" x14ac:dyDescent="0.55000000000000004">
      <c r="A12" s="1" t="s">
        <v>22</v>
      </c>
      <c r="C12" s="6">
        <v>0</v>
      </c>
      <c r="D12" s="6"/>
      <c r="E12" s="6">
        <v>422923891</v>
      </c>
      <c r="F12" s="6"/>
      <c r="G12" s="6">
        <v>0</v>
      </c>
      <c r="H12" s="6"/>
      <c r="I12" s="6">
        <f t="shared" si="0"/>
        <v>422923891</v>
      </c>
      <c r="J12" s="14"/>
      <c r="K12" s="8">
        <f t="shared" si="1"/>
        <v>5.9226132777043604E-2</v>
      </c>
      <c r="L12" s="14"/>
      <c r="M12" s="6">
        <v>0</v>
      </c>
      <c r="N12" s="6"/>
      <c r="O12" s="6">
        <v>837554485</v>
      </c>
      <c r="P12" s="6"/>
      <c r="Q12" s="6">
        <v>0</v>
      </c>
      <c r="R12" s="6"/>
      <c r="S12" s="6">
        <f t="shared" si="2"/>
        <v>837554485</v>
      </c>
      <c r="T12" s="14"/>
      <c r="U12" s="8">
        <f t="shared" si="3"/>
        <v>2.0567450504900574E-2</v>
      </c>
    </row>
    <row r="13" spans="1:21" x14ac:dyDescent="0.55000000000000004">
      <c r="A13" s="1" t="s">
        <v>18</v>
      </c>
      <c r="C13" s="6">
        <v>0</v>
      </c>
      <c r="D13" s="6"/>
      <c r="E13" s="6">
        <v>272384241</v>
      </c>
      <c r="F13" s="6"/>
      <c r="G13" s="6">
        <v>0</v>
      </c>
      <c r="H13" s="6"/>
      <c r="I13" s="6">
        <f t="shared" si="0"/>
        <v>272384241</v>
      </c>
      <c r="J13" s="14"/>
      <c r="K13" s="8">
        <f t="shared" si="1"/>
        <v>3.8144606079584767E-2</v>
      </c>
      <c r="L13" s="14"/>
      <c r="M13" s="6">
        <v>0</v>
      </c>
      <c r="N13" s="6"/>
      <c r="O13" s="6">
        <v>47016261</v>
      </c>
      <c r="P13" s="6"/>
      <c r="Q13" s="6">
        <v>0</v>
      </c>
      <c r="R13" s="6"/>
      <c r="S13" s="6">
        <f t="shared" si="2"/>
        <v>47016261</v>
      </c>
      <c r="T13" s="14"/>
      <c r="U13" s="8">
        <f t="shared" si="3"/>
        <v>1.1545572716299014E-3</v>
      </c>
    </row>
    <row r="14" spans="1:21" x14ac:dyDescent="0.55000000000000004">
      <c r="A14" s="1" t="s">
        <v>23</v>
      </c>
      <c r="C14" s="6">
        <v>0</v>
      </c>
      <c r="D14" s="6"/>
      <c r="E14" s="6">
        <v>315218813</v>
      </c>
      <c r="F14" s="6"/>
      <c r="G14" s="6">
        <v>0</v>
      </c>
      <c r="H14" s="6"/>
      <c r="I14" s="6">
        <f t="shared" si="0"/>
        <v>315218813</v>
      </c>
      <c r="J14" s="14"/>
      <c r="K14" s="8">
        <f t="shared" si="1"/>
        <v>4.4143146485333171E-2</v>
      </c>
      <c r="L14" s="14"/>
      <c r="M14" s="6">
        <v>0</v>
      </c>
      <c r="N14" s="6"/>
      <c r="O14" s="6">
        <v>395517710</v>
      </c>
      <c r="P14" s="6"/>
      <c r="Q14" s="6">
        <v>0</v>
      </c>
      <c r="R14" s="6"/>
      <c r="S14" s="6">
        <f t="shared" si="2"/>
        <v>395517710</v>
      </c>
      <c r="T14" s="14"/>
      <c r="U14" s="8">
        <f t="shared" si="3"/>
        <v>9.7125513264210133E-3</v>
      </c>
    </row>
    <row r="15" spans="1:21" x14ac:dyDescent="0.55000000000000004">
      <c r="A15" s="1" t="s">
        <v>17</v>
      </c>
      <c r="C15" s="6">
        <v>0</v>
      </c>
      <c r="D15" s="6"/>
      <c r="E15" s="6">
        <v>435380096</v>
      </c>
      <c r="F15" s="6"/>
      <c r="G15" s="6">
        <v>0</v>
      </c>
      <c r="H15" s="6"/>
      <c r="I15" s="6">
        <f t="shared" si="0"/>
        <v>435380096</v>
      </c>
      <c r="J15" s="14"/>
      <c r="K15" s="8">
        <f t="shared" si="1"/>
        <v>6.0970495928256728E-2</v>
      </c>
      <c r="L15" s="14"/>
      <c r="M15" s="6">
        <v>0</v>
      </c>
      <c r="N15" s="6"/>
      <c r="O15" s="6">
        <v>824256426</v>
      </c>
      <c r="P15" s="6"/>
      <c r="Q15" s="6">
        <v>0</v>
      </c>
      <c r="R15" s="6"/>
      <c r="S15" s="6">
        <f t="shared" si="2"/>
        <v>824256426</v>
      </c>
      <c r="T15" s="14"/>
      <c r="U15" s="8">
        <f t="shared" si="3"/>
        <v>2.024089602373897E-2</v>
      </c>
    </row>
    <row r="16" spans="1:21" x14ac:dyDescent="0.55000000000000004">
      <c r="A16" s="1" t="s">
        <v>15</v>
      </c>
      <c r="C16" s="6">
        <v>0</v>
      </c>
      <c r="D16" s="6"/>
      <c r="E16" s="6">
        <v>21876229</v>
      </c>
      <c r="F16" s="6"/>
      <c r="G16" s="6">
        <v>0</v>
      </c>
      <c r="H16" s="6"/>
      <c r="I16" s="6">
        <f t="shared" si="0"/>
        <v>21876229</v>
      </c>
      <c r="J16" s="14"/>
      <c r="K16" s="8">
        <f t="shared" si="1"/>
        <v>3.0635404406960114E-3</v>
      </c>
      <c r="L16" s="14"/>
      <c r="M16" s="6">
        <v>0</v>
      </c>
      <c r="N16" s="6"/>
      <c r="O16" s="6">
        <v>41832288</v>
      </c>
      <c r="P16" s="6"/>
      <c r="Q16" s="6">
        <v>0</v>
      </c>
      <c r="R16" s="6"/>
      <c r="S16" s="6">
        <f t="shared" si="2"/>
        <v>41832288</v>
      </c>
      <c r="T16" s="14"/>
      <c r="U16" s="8">
        <f t="shared" si="3"/>
        <v>1.0272567675961358E-3</v>
      </c>
    </row>
    <row r="17" spans="1:21" x14ac:dyDescent="0.55000000000000004">
      <c r="A17" s="1" t="s">
        <v>21</v>
      </c>
      <c r="C17" s="6">
        <v>0</v>
      </c>
      <c r="D17" s="6"/>
      <c r="E17" s="6">
        <v>691855666</v>
      </c>
      <c r="F17" s="6"/>
      <c r="G17" s="6">
        <v>0</v>
      </c>
      <c r="H17" s="6"/>
      <c r="I17" s="6">
        <f t="shared" si="0"/>
        <v>691855666</v>
      </c>
      <c r="J17" s="14"/>
      <c r="K17" s="8">
        <f t="shared" si="1"/>
        <v>9.6887256570393029E-2</v>
      </c>
      <c r="L17" s="14"/>
      <c r="M17" s="6">
        <v>0</v>
      </c>
      <c r="N17" s="6"/>
      <c r="O17" s="6">
        <v>566147026</v>
      </c>
      <c r="P17" s="6"/>
      <c r="Q17" s="6">
        <v>0</v>
      </c>
      <c r="R17" s="6"/>
      <c r="S17" s="6">
        <f t="shared" si="2"/>
        <v>566147026</v>
      </c>
      <c r="T17" s="14"/>
      <c r="U17" s="8">
        <f t="shared" si="3"/>
        <v>1.3902619046630331E-2</v>
      </c>
    </row>
    <row r="18" spans="1:21" x14ac:dyDescent="0.55000000000000004">
      <c r="A18" s="1" t="s">
        <v>25</v>
      </c>
      <c r="C18" s="6">
        <v>0</v>
      </c>
      <c r="D18" s="6"/>
      <c r="E18" s="6">
        <v>431318018</v>
      </c>
      <c r="F18" s="6"/>
      <c r="G18" s="6">
        <v>0</v>
      </c>
      <c r="H18" s="6"/>
      <c r="I18" s="6">
        <f t="shared" si="0"/>
        <v>431318018</v>
      </c>
      <c r="J18" s="14"/>
      <c r="K18" s="8">
        <f t="shared" si="1"/>
        <v>6.0401643763367541E-2</v>
      </c>
      <c r="L18" s="14"/>
      <c r="M18" s="6">
        <v>0</v>
      </c>
      <c r="N18" s="6"/>
      <c r="O18" s="6">
        <v>730577316</v>
      </c>
      <c r="P18" s="6"/>
      <c r="Q18" s="6">
        <v>0</v>
      </c>
      <c r="R18" s="6"/>
      <c r="S18" s="6">
        <f t="shared" si="2"/>
        <v>730577316</v>
      </c>
      <c r="T18" s="14"/>
      <c r="U18" s="8">
        <f t="shared" si="3"/>
        <v>1.7940460060736352E-2</v>
      </c>
    </row>
    <row r="19" spans="1:21" x14ac:dyDescent="0.55000000000000004">
      <c r="A19" s="1" t="s">
        <v>24</v>
      </c>
      <c r="C19" s="6">
        <v>0</v>
      </c>
      <c r="D19" s="6"/>
      <c r="E19" s="6">
        <v>128104068</v>
      </c>
      <c r="F19" s="6"/>
      <c r="G19" s="6">
        <v>0</v>
      </c>
      <c r="H19" s="6"/>
      <c r="I19" s="6">
        <f t="shared" si="0"/>
        <v>128104068</v>
      </c>
      <c r="J19" s="14"/>
      <c r="K19" s="8">
        <f t="shared" si="1"/>
        <v>1.7939654633148693E-2</v>
      </c>
      <c r="L19" s="14"/>
      <c r="M19" s="6">
        <v>0</v>
      </c>
      <c r="N19" s="6"/>
      <c r="O19" s="6">
        <v>55584108</v>
      </c>
      <c r="P19" s="6"/>
      <c r="Q19" s="6">
        <v>0</v>
      </c>
      <c r="R19" s="6"/>
      <c r="S19" s="6">
        <f t="shared" si="2"/>
        <v>55584108</v>
      </c>
      <c r="T19" s="14"/>
      <c r="U19" s="8">
        <f t="shared" si="3"/>
        <v>1.3649540544804651E-3</v>
      </c>
    </row>
    <row r="20" spans="1:21" ht="24.75" thickBot="1" x14ac:dyDescent="0.6">
      <c r="C20" s="13">
        <f>SUM(C8:C19)</f>
        <v>0</v>
      </c>
      <c r="D20" s="6"/>
      <c r="E20" s="13">
        <f>SUM(E8:E19)</f>
        <v>3069408465</v>
      </c>
      <c r="F20" s="6"/>
      <c r="G20" s="13">
        <f>SUM(G8:G19)</f>
        <v>4071423988</v>
      </c>
      <c r="H20" s="6"/>
      <c r="I20" s="13">
        <f>E20+G20</f>
        <v>7140832453</v>
      </c>
      <c r="J20" s="14"/>
      <c r="K20" s="9">
        <f>SUM(K8:K19)</f>
        <v>1</v>
      </c>
      <c r="L20" s="14"/>
      <c r="M20" s="7">
        <f>SUM(M8:M19)</f>
        <v>7601978417</v>
      </c>
      <c r="N20" s="14"/>
      <c r="O20" s="7">
        <f>SUM(O8:O19)</f>
        <v>15160468071</v>
      </c>
      <c r="P20" s="14"/>
      <c r="Q20" s="7">
        <f>SUM(Q8:Q19)</f>
        <v>17959882456</v>
      </c>
      <c r="R20" s="14"/>
      <c r="S20" s="7">
        <f>SUM(S8:S19)</f>
        <v>40722328944</v>
      </c>
      <c r="T20" s="14"/>
      <c r="U20" s="9">
        <f>SUM(U8:U19)</f>
        <v>1.0000000000000002</v>
      </c>
    </row>
    <row r="21" spans="1:21" ht="24.75" thickTop="1" x14ac:dyDescent="0.55000000000000004">
      <c r="C21" s="14"/>
      <c r="E21" s="14"/>
      <c r="G21" s="14"/>
      <c r="M21" s="14"/>
      <c r="O21" s="14"/>
      <c r="Q21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4"/>
  <sheetViews>
    <sheetView rightToLeft="1" topLeftCell="A34" workbookViewId="0">
      <selection activeCell="K52" sqref="K5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162</v>
      </c>
      <c r="C6" s="22" t="s">
        <v>160</v>
      </c>
      <c r="D6" s="22" t="s">
        <v>160</v>
      </c>
      <c r="E6" s="22" t="s">
        <v>160</v>
      </c>
      <c r="F6" s="22" t="s">
        <v>160</v>
      </c>
      <c r="G6" s="22" t="s">
        <v>160</v>
      </c>
      <c r="H6" s="22" t="s">
        <v>160</v>
      </c>
      <c r="I6" s="22" t="s">
        <v>160</v>
      </c>
      <c r="K6" s="22" t="s">
        <v>161</v>
      </c>
      <c r="L6" s="22" t="s">
        <v>161</v>
      </c>
      <c r="M6" s="22" t="s">
        <v>161</v>
      </c>
      <c r="N6" s="22" t="s">
        <v>161</v>
      </c>
      <c r="O6" s="22" t="s">
        <v>161</v>
      </c>
      <c r="P6" s="22" t="s">
        <v>161</v>
      </c>
      <c r="Q6" s="22" t="s">
        <v>161</v>
      </c>
    </row>
    <row r="7" spans="1:17" ht="24.75" x14ac:dyDescent="0.55000000000000004">
      <c r="A7" s="22" t="s">
        <v>162</v>
      </c>
      <c r="C7" s="22" t="s">
        <v>188</v>
      </c>
      <c r="E7" s="22" t="s">
        <v>185</v>
      </c>
      <c r="G7" s="22" t="s">
        <v>186</v>
      </c>
      <c r="I7" s="22" t="s">
        <v>189</v>
      </c>
      <c r="K7" s="22" t="s">
        <v>188</v>
      </c>
      <c r="M7" s="22" t="s">
        <v>185</v>
      </c>
      <c r="O7" s="22" t="s">
        <v>186</v>
      </c>
      <c r="Q7" s="22" t="s">
        <v>189</v>
      </c>
    </row>
    <row r="8" spans="1:17" x14ac:dyDescent="0.55000000000000004">
      <c r="A8" s="1" t="s">
        <v>95</v>
      </c>
      <c r="C8" s="6">
        <v>0</v>
      </c>
      <c r="D8" s="6"/>
      <c r="E8" s="6">
        <v>17280290900</v>
      </c>
      <c r="F8" s="6"/>
      <c r="G8" s="6">
        <v>1530222602</v>
      </c>
      <c r="H8" s="6"/>
      <c r="I8" s="6">
        <f>C8+E8+G8</f>
        <v>18810513502</v>
      </c>
      <c r="J8" s="6"/>
      <c r="K8" s="6">
        <v>0</v>
      </c>
      <c r="L8" s="6"/>
      <c r="M8" s="6">
        <v>28173189004</v>
      </c>
      <c r="N8" s="6"/>
      <c r="O8" s="6">
        <v>1530222602</v>
      </c>
      <c r="P8" s="6"/>
      <c r="Q8" s="6">
        <f t="shared" ref="Q8:Q41" si="0">K8+M8+O8</f>
        <v>29703411606</v>
      </c>
    </row>
    <row r="9" spans="1:17" x14ac:dyDescent="0.55000000000000004">
      <c r="A9" s="1" t="s">
        <v>168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43" si="1">C9+E9+G9</f>
        <v>0</v>
      </c>
      <c r="J9" s="6"/>
      <c r="K9" s="6">
        <v>1423603115</v>
      </c>
      <c r="L9" s="6"/>
      <c r="M9" s="6">
        <v>0</v>
      </c>
      <c r="N9" s="6"/>
      <c r="O9" s="6">
        <v>20843750</v>
      </c>
      <c r="P9" s="6"/>
      <c r="Q9" s="6">
        <f t="shared" si="0"/>
        <v>1444446865</v>
      </c>
    </row>
    <row r="10" spans="1:17" x14ac:dyDescent="0.55000000000000004">
      <c r="A10" s="1" t="s">
        <v>133</v>
      </c>
      <c r="C10" s="6">
        <v>1204627089</v>
      </c>
      <c r="D10" s="6"/>
      <c r="E10" s="6">
        <v>-149972812</v>
      </c>
      <c r="F10" s="6"/>
      <c r="G10" s="6">
        <v>0</v>
      </c>
      <c r="H10" s="6"/>
      <c r="I10" s="6">
        <f t="shared" si="1"/>
        <v>1054654277</v>
      </c>
      <c r="J10" s="6"/>
      <c r="K10" s="6">
        <v>2699712328</v>
      </c>
      <c r="L10" s="6"/>
      <c r="M10" s="6">
        <v>-1649700937</v>
      </c>
      <c r="N10" s="6"/>
      <c r="O10" s="6">
        <v>-999818750</v>
      </c>
      <c r="P10" s="6"/>
      <c r="Q10" s="6">
        <f t="shared" si="0"/>
        <v>50192641</v>
      </c>
    </row>
    <row r="11" spans="1:17" x14ac:dyDescent="0.55000000000000004">
      <c r="A11" s="1" t="s">
        <v>170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1"/>
        <v>0</v>
      </c>
      <c r="J11" s="6"/>
      <c r="K11" s="6">
        <v>1386901152</v>
      </c>
      <c r="L11" s="6"/>
      <c r="M11" s="6">
        <v>0</v>
      </c>
      <c r="N11" s="6"/>
      <c r="O11" s="6">
        <v>1191837032</v>
      </c>
      <c r="P11" s="6"/>
      <c r="Q11" s="6">
        <f t="shared" si="0"/>
        <v>2578738184</v>
      </c>
    </row>
    <row r="12" spans="1:17" x14ac:dyDescent="0.55000000000000004">
      <c r="A12" s="1" t="s">
        <v>105</v>
      </c>
      <c r="C12" s="6">
        <v>0</v>
      </c>
      <c r="D12" s="6"/>
      <c r="E12" s="6">
        <v>159266496</v>
      </c>
      <c r="F12" s="6"/>
      <c r="G12" s="6">
        <v>0</v>
      </c>
      <c r="H12" s="6"/>
      <c r="I12" s="6">
        <f t="shared" si="1"/>
        <v>159266496</v>
      </c>
      <c r="J12" s="6"/>
      <c r="K12" s="6">
        <v>0</v>
      </c>
      <c r="L12" s="6"/>
      <c r="M12" s="6">
        <v>360170075</v>
      </c>
      <c r="N12" s="6"/>
      <c r="O12" s="6">
        <v>163770316</v>
      </c>
      <c r="P12" s="6"/>
      <c r="Q12" s="6">
        <f t="shared" si="0"/>
        <v>523940391</v>
      </c>
    </row>
    <row r="13" spans="1:17" x14ac:dyDescent="0.55000000000000004">
      <c r="A13" s="1" t="s">
        <v>130</v>
      </c>
      <c r="C13" s="6">
        <v>883393199</v>
      </c>
      <c r="D13" s="6"/>
      <c r="E13" s="6">
        <v>-109980062</v>
      </c>
      <c r="F13" s="6"/>
      <c r="G13" s="6">
        <v>0</v>
      </c>
      <c r="H13" s="6"/>
      <c r="I13" s="6">
        <f t="shared" si="1"/>
        <v>773413137</v>
      </c>
      <c r="J13" s="6"/>
      <c r="K13" s="6">
        <v>1686327124</v>
      </c>
      <c r="L13" s="6"/>
      <c r="M13" s="6">
        <v>-1209780687</v>
      </c>
      <c r="N13" s="6"/>
      <c r="O13" s="6">
        <v>0</v>
      </c>
      <c r="P13" s="6"/>
      <c r="Q13" s="6">
        <f t="shared" si="0"/>
        <v>476546437</v>
      </c>
    </row>
    <row r="14" spans="1:17" x14ac:dyDescent="0.55000000000000004">
      <c r="A14" s="1" t="s">
        <v>123</v>
      </c>
      <c r="C14" s="6">
        <v>703610356</v>
      </c>
      <c r="D14" s="6"/>
      <c r="E14" s="6">
        <v>80035491</v>
      </c>
      <c r="F14" s="6"/>
      <c r="G14" s="6">
        <v>0</v>
      </c>
      <c r="H14" s="6"/>
      <c r="I14" s="6">
        <f t="shared" si="1"/>
        <v>783645847</v>
      </c>
      <c r="J14" s="6"/>
      <c r="K14" s="6">
        <v>1344876720</v>
      </c>
      <c r="L14" s="6"/>
      <c r="M14" s="6">
        <v>130276384</v>
      </c>
      <c r="N14" s="6"/>
      <c r="O14" s="6">
        <v>0</v>
      </c>
      <c r="P14" s="6"/>
      <c r="Q14" s="6">
        <f t="shared" si="0"/>
        <v>1475153104</v>
      </c>
    </row>
    <row r="15" spans="1:17" x14ac:dyDescent="0.55000000000000004">
      <c r="A15" s="1" t="s">
        <v>120</v>
      </c>
      <c r="C15" s="6">
        <v>1330232726</v>
      </c>
      <c r="D15" s="6"/>
      <c r="E15" s="6">
        <v>248354978</v>
      </c>
      <c r="F15" s="6"/>
      <c r="G15" s="6">
        <v>0</v>
      </c>
      <c r="H15" s="6"/>
      <c r="I15" s="6">
        <f t="shared" si="1"/>
        <v>1578587704</v>
      </c>
      <c r="J15" s="6"/>
      <c r="K15" s="6">
        <v>2541116965</v>
      </c>
      <c r="L15" s="6"/>
      <c r="M15" s="6">
        <v>475313834</v>
      </c>
      <c r="N15" s="6"/>
      <c r="O15" s="6">
        <v>0</v>
      </c>
      <c r="P15" s="6"/>
      <c r="Q15" s="6">
        <f t="shared" si="0"/>
        <v>3016430799</v>
      </c>
    </row>
    <row r="16" spans="1:17" x14ac:dyDescent="0.55000000000000004">
      <c r="A16" s="1" t="s">
        <v>126</v>
      </c>
      <c r="C16" s="6">
        <v>3547205207</v>
      </c>
      <c r="D16" s="6"/>
      <c r="E16" s="6">
        <v>633765109</v>
      </c>
      <c r="F16" s="6"/>
      <c r="G16" s="6">
        <v>0</v>
      </c>
      <c r="H16" s="6"/>
      <c r="I16" s="6">
        <f t="shared" si="1"/>
        <v>4180970316</v>
      </c>
      <c r="J16" s="6"/>
      <c r="K16" s="6">
        <v>6777906607</v>
      </c>
      <c r="L16" s="6"/>
      <c r="M16" s="6">
        <v>1225417853</v>
      </c>
      <c r="N16" s="6"/>
      <c r="O16" s="6">
        <v>0</v>
      </c>
      <c r="P16" s="6"/>
      <c r="Q16" s="6">
        <f t="shared" si="0"/>
        <v>8003324460</v>
      </c>
    </row>
    <row r="17" spans="1:17" x14ac:dyDescent="0.55000000000000004">
      <c r="A17" s="1" t="s">
        <v>129</v>
      </c>
      <c r="C17" s="6">
        <v>3790805558</v>
      </c>
      <c r="D17" s="6"/>
      <c r="E17" s="6">
        <v>-3955030018</v>
      </c>
      <c r="F17" s="6"/>
      <c r="G17" s="6">
        <v>0</v>
      </c>
      <c r="H17" s="6"/>
      <c r="I17" s="6">
        <f t="shared" si="1"/>
        <v>-164224460</v>
      </c>
      <c r="J17" s="6"/>
      <c r="K17" s="6">
        <v>6464111190</v>
      </c>
      <c r="L17" s="6"/>
      <c r="M17" s="6">
        <v>-3654684466</v>
      </c>
      <c r="N17" s="6"/>
      <c r="O17" s="6">
        <v>0</v>
      </c>
      <c r="P17" s="6"/>
      <c r="Q17" s="6">
        <f t="shared" si="0"/>
        <v>2809426724</v>
      </c>
    </row>
    <row r="18" spans="1:17" x14ac:dyDescent="0.55000000000000004">
      <c r="A18" s="1" t="s">
        <v>117</v>
      </c>
      <c r="C18" s="6">
        <v>3017939083</v>
      </c>
      <c r="D18" s="6"/>
      <c r="E18" s="6">
        <v>-3254210067</v>
      </c>
      <c r="F18" s="6"/>
      <c r="G18" s="6">
        <v>0</v>
      </c>
      <c r="H18" s="6"/>
      <c r="I18" s="6">
        <f t="shared" si="1"/>
        <v>-236270984</v>
      </c>
      <c r="J18" s="6"/>
      <c r="K18" s="6">
        <v>5764206015</v>
      </c>
      <c r="L18" s="6"/>
      <c r="M18" s="6">
        <v>-2901074085</v>
      </c>
      <c r="N18" s="6"/>
      <c r="O18" s="6">
        <v>0</v>
      </c>
      <c r="P18" s="6"/>
      <c r="Q18" s="6">
        <f t="shared" si="0"/>
        <v>2863131930</v>
      </c>
    </row>
    <row r="19" spans="1:17" x14ac:dyDescent="0.55000000000000004">
      <c r="A19" s="1" t="s">
        <v>114</v>
      </c>
      <c r="C19" s="6">
        <v>2728060334</v>
      </c>
      <c r="D19" s="6"/>
      <c r="E19" s="6">
        <v>241156283</v>
      </c>
      <c r="F19" s="6"/>
      <c r="G19" s="6">
        <v>0</v>
      </c>
      <c r="H19" s="6"/>
      <c r="I19" s="6">
        <f t="shared" si="1"/>
        <v>2969216617</v>
      </c>
      <c r="J19" s="6"/>
      <c r="K19" s="6">
        <v>5395803307</v>
      </c>
      <c r="L19" s="6"/>
      <c r="M19" s="6">
        <v>466515429</v>
      </c>
      <c r="N19" s="6"/>
      <c r="O19" s="6">
        <v>0</v>
      </c>
      <c r="P19" s="6"/>
      <c r="Q19" s="6">
        <f t="shared" si="0"/>
        <v>5862318736</v>
      </c>
    </row>
    <row r="20" spans="1:17" x14ac:dyDescent="0.55000000000000004">
      <c r="A20" s="1" t="s">
        <v>111</v>
      </c>
      <c r="C20" s="6">
        <v>5254031011</v>
      </c>
      <c r="D20" s="6"/>
      <c r="E20" s="6">
        <v>1317761113</v>
      </c>
      <c r="F20" s="6"/>
      <c r="G20" s="6">
        <v>0</v>
      </c>
      <c r="H20" s="6"/>
      <c r="I20" s="6">
        <f t="shared" si="1"/>
        <v>6571792124</v>
      </c>
      <c r="J20" s="6"/>
      <c r="K20" s="6">
        <v>10034984196</v>
      </c>
      <c r="L20" s="6"/>
      <c r="M20" s="6">
        <v>2546338393</v>
      </c>
      <c r="N20" s="6"/>
      <c r="O20" s="6">
        <v>0</v>
      </c>
      <c r="P20" s="6"/>
      <c r="Q20" s="6">
        <f t="shared" si="0"/>
        <v>12581322589</v>
      </c>
    </row>
    <row r="21" spans="1:17" x14ac:dyDescent="0.55000000000000004">
      <c r="A21" s="1" t="s">
        <v>108</v>
      </c>
      <c r="C21" s="6">
        <v>130157534</v>
      </c>
      <c r="D21" s="6"/>
      <c r="E21" s="6">
        <v>899837</v>
      </c>
      <c r="F21" s="6"/>
      <c r="G21" s="6">
        <v>0</v>
      </c>
      <c r="H21" s="6"/>
      <c r="I21" s="6">
        <f t="shared" si="1"/>
        <v>131057371</v>
      </c>
      <c r="J21" s="6"/>
      <c r="K21" s="6">
        <v>248938355</v>
      </c>
      <c r="L21" s="6"/>
      <c r="M21" s="6">
        <v>-48691172</v>
      </c>
      <c r="N21" s="6"/>
      <c r="O21" s="6">
        <v>0</v>
      </c>
      <c r="P21" s="6"/>
      <c r="Q21" s="6">
        <f t="shared" si="0"/>
        <v>200247183</v>
      </c>
    </row>
    <row r="22" spans="1:17" x14ac:dyDescent="0.55000000000000004">
      <c r="A22" s="1" t="s">
        <v>58</v>
      </c>
      <c r="C22" s="6">
        <v>0</v>
      </c>
      <c r="D22" s="6"/>
      <c r="E22" s="6">
        <v>518803290</v>
      </c>
      <c r="F22" s="6"/>
      <c r="G22" s="6">
        <v>0</v>
      </c>
      <c r="H22" s="6"/>
      <c r="I22" s="6">
        <f t="shared" si="1"/>
        <v>518803290</v>
      </c>
      <c r="J22" s="6"/>
      <c r="K22" s="6">
        <v>0</v>
      </c>
      <c r="L22" s="6"/>
      <c r="M22" s="6">
        <v>954610126</v>
      </c>
      <c r="N22" s="6"/>
      <c r="O22" s="6">
        <v>0</v>
      </c>
      <c r="P22" s="6"/>
      <c r="Q22" s="6">
        <f t="shared" si="0"/>
        <v>954610126</v>
      </c>
    </row>
    <row r="23" spans="1:17" x14ac:dyDescent="0.55000000000000004">
      <c r="A23" s="1" t="s">
        <v>61</v>
      </c>
      <c r="C23" s="6">
        <v>0</v>
      </c>
      <c r="D23" s="6"/>
      <c r="E23" s="6">
        <v>103877939</v>
      </c>
      <c r="F23" s="6"/>
      <c r="G23" s="6">
        <v>0</v>
      </c>
      <c r="H23" s="6"/>
      <c r="I23" s="6">
        <f t="shared" si="1"/>
        <v>103877939</v>
      </c>
      <c r="J23" s="6"/>
      <c r="K23" s="6">
        <v>0</v>
      </c>
      <c r="L23" s="6"/>
      <c r="M23" s="6">
        <v>198098428</v>
      </c>
      <c r="N23" s="6"/>
      <c r="O23" s="6">
        <v>0</v>
      </c>
      <c r="P23" s="6"/>
      <c r="Q23" s="6">
        <f t="shared" si="0"/>
        <v>198098428</v>
      </c>
    </row>
    <row r="24" spans="1:17" x14ac:dyDescent="0.55000000000000004">
      <c r="A24" s="1" t="s">
        <v>52</v>
      </c>
      <c r="C24" s="6">
        <v>0</v>
      </c>
      <c r="D24" s="6"/>
      <c r="E24" s="6">
        <v>6915298095</v>
      </c>
      <c r="F24" s="6"/>
      <c r="G24" s="6">
        <v>0</v>
      </c>
      <c r="H24" s="6"/>
      <c r="I24" s="6">
        <f t="shared" si="1"/>
        <v>6915298095</v>
      </c>
      <c r="J24" s="6"/>
      <c r="K24" s="6">
        <v>0</v>
      </c>
      <c r="L24" s="6"/>
      <c r="M24" s="6">
        <v>12311851793</v>
      </c>
      <c r="N24" s="6"/>
      <c r="O24" s="6">
        <v>0</v>
      </c>
      <c r="P24" s="6"/>
      <c r="Q24" s="6">
        <f t="shared" si="0"/>
        <v>12311851793</v>
      </c>
    </row>
    <row r="25" spans="1:17" x14ac:dyDescent="0.55000000000000004">
      <c r="A25" s="1" t="s">
        <v>49</v>
      </c>
      <c r="C25" s="6">
        <v>0</v>
      </c>
      <c r="D25" s="6"/>
      <c r="E25" s="6">
        <v>9016917699</v>
      </c>
      <c r="F25" s="6"/>
      <c r="G25" s="6">
        <v>0</v>
      </c>
      <c r="H25" s="6"/>
      <c r="I25" s="6">
        <f t="shared" si="1"/>
        <v>9016917699</v>
      </c>
      <c r="J25" s="6"/>
      <c r="K25" s="6">
        <v>0</v>
      </c>
      <c r="L25" s="6"/>
      <c r="M25" s="6">
        <v>17451574119</v>
      </c>
      <c r="N25" s="6"/>
      <c r="O25" s="6">
        <v>0</v>
      </c>
      <c r="P25" s="6"/>
      <c r="Q25" s="6">
        <f t="shared" si="0"/>
        <v>17451574119</v>
      </c>
    </row>
    <row r="26" spans="1:17" x14ac:dyDescent="0.55000000000000004">
      <c r="A26" s="1" t="s">
        <v>64</v>
      </c>
      <c r="C26" s="6">
        <v>0</v>
      </c>
      <c r="D26" s="6"/>
      <c r="E26" s="6">
        <v>818738536</v>
      </c>
      <c r="F26" s="6"/>
      <c r="G26" s="6">
        <v>0</v>
      </c>
      <c r="H26" s="6"/>
      <c r="I26" s="6">
        <f t="shared" si="1"/>
        <v>818738536</v>
      </c>
      <c r="J26" s="6"/>
      <c r="K26" s="6">
        <v>0</v>
      </c>
      <c r="L26" s="6"/>
      <c r="M26" s="6">
        <v>1771052458</v>
      </c>
      <c r="N26" s="6"/>
      <c r="O26" s="6">
        <v>0</v>
      </c>
      <c r="P26" s="6"/>
      <c r="Q26" s="6">
        <f t="shared" si="0"/>
        <v>1771052458</v>
      </c>
    </row>
    <row r="27" spans="1:17" x14ac:dyDescent="0.55000000000000004">
      <c r="A27" s="1" t="s">
        <v>70</v>
      </c>
      <c r="C27" s="6">
        <v>0</v>
      </c>
      <c r="D27" s="6"/>
      <c r="E27" s="6">
        <v>617430170</v>
      </c>
      <c r="F27" s="6"/>
      <c r="G27" s="6">
        <v>0</v>
      </c>
      <c r="H27" s="6"/>
      <c r="I27" s="6">
        <f t="shared" si="1"/>
        <v>617430170</v>
      </c>
      <c r="J27" s="6"/>
      <c r="K27" s="6">
        <v>0</v>
      </c>
      <c r="L27" s="6"/>
      <c r="M27" s="6">
        <v>1534663592</v>
      </c>
      <c r="N27" s="6"/>
      <c r="O27" s="6">
        <v>0</v>
      </c>
      <c r="P27" s="6"/>
      <c r="Q27" s="6">
        <f t="shared" si="0"/>
        <v>1534663592</v>
      </c>
    </row>
    <row r="28" spans="1:17" x14ac:dyDescent="0.55000000000000004">
      <c r="A28" s="1" t="s">
        <v>78</v>
      </c>
      <c r="C28" s="6">
        <v>0</v>
      </c>
      <c r="D28" s="6"/>
      <c r="E28" s="6">
        <v>265818111</v>
      </c>
      <c r="F28" s="6"/>
      <c r="G28" s="6">
        <v>0</v>
      </c>
      <c r="H28" s="6"/>
      <c r="I28" s="6">
        <f t="shared" si="1"/>
        <v>265818111</v>
      </c>
      <c r="J28" s="6"/>
      <c r="K28" s="6">
        <v>0</v>
      </c>
      <c r="L28" s="6"/>
      <c r="M28" s="6">
        <v>417714175</v>
      </c>
      <c r="N28" s="6"/>
      <c r="O28" s="6">
        <v>0</v>
      </c>
      <c r="P28" s="6"/>
      <c r="Q28" s="6">
        <f t="shared" si="0"/>
        <v>417714175</v>
      </c>
    </row>
    <row r="29" spans="1:17" x14ac:dyDescent="0.55000000000000004">
      <c r="A29" s="1" t="s">
        <v>81</v>
      </c>
      <c r="C29" s="6">
        <v>0</v>
      </c>
      <c r="D29" s="6"/>
      <c r="E29" s="6">
        <v>15276111</v>
      </c>
      <c r="F29" s="6"/>
      <c r="G29" s="6">
        <v>0</v>
      </c>
      <c r="H29" s="6"/>
      <c r="I29" s="6">
        <f t="shared" si="1"/>
        <v>15276111</v>
      </c>
      <c r="J29" s="6"/>
      <c r="K29" s="6">
        <v>0</v>
      </c>
      <c r="L29" s="6"/>
      <c r="M29" s="6">
        <v>24239986</v>
      </c>
      <c r="N29" s="6"/>
      <c r="O29" s="6">
        <v>0</v>
      </c>
      <c r="P29" s="6"/>
      <c r="Q29" s="6">
        <f t="shared" si="0"/>
        <v>24239986</v>
      </c>
    </row>
    <row r="30" spans="1:17" x14ac:dyDescent="0.55000000000000004">
      <c r="A30" s="1" t="s">
        <v>86</v>
      </c>
      <c r="C30" s="6">
        <v>0</v>
      </c>
      <c r="D30" s="6"/>
      <c r="E30" s="6">
        <v>7749297375</v>
      </c>
      <c r="F30" s="6"/>
      <c r="G30" s="6">
        <v>0</v>
      </c>
      <c r="H30" s="6"/>
      <c r="I30" s="6">
        <f t="shared" si="1"/>
        <v>7749297375</v>
      </c>
      <c r="J30" s="6"/>
      <c r="K30" s="6">
        <v>0</v>
      </c>
      <c r="L30" s="6"/>
      <c r="M30" s="6">
        <v>13716302289</v>
      </c>
      <c r="N30" s="6"/>
      <c r="O30" s="6">
        <v>0</v>
      </c>
      <c r="P30" s="6"/>
      <c r="Q30" s="6">
        <f t="shared" si="0"/>
        <v>13716302289</v>
      </c>
    </row>
    <row r="31" spans="1:17" x14ac:dyDescent="0.55000000000000004">
      <c r="A31" s="1" t="s">
        <v>89</v>
      </c>
      <c r="C31" s="6">
        <v>0</v>
      </c>
      <c r="D31" s="6"/>
      <c r="E31" s="6">
        <v>5289139759</v>
      </c>
      <c r="F31" s="6"/>
      <c r="G31" s="6">
        <v>0</v>
      </c>
      <c r="H31" s="6"/>
      <c r="I31" s="6">
        <f t="shared" si="1"/>
        <v>5289139759</v>
      </c>
      <c r="J31" s="6"/>
      <c r="K31" s="6">
        <v>0</v>
      </c>
      <c r="L31" s="6"/>
      <c r="M31" s="6">
        <v>11311089263</v>
      </c>
      <c r="N31" s="6"/>
      <c r="O31" s="6">
        <v>0</v>
      </c>
      <c r="P31" s="6"/>
      <c r="Q31" s="6">
        <f t="shared" si="0"/>
        <v>11311089263</v>
      </c>
    </row>
    <row r="32" spans="1:17" x14ac:dyDescent="0.55000000000000004">
      <c r="A32" s="1" t="s">
        <v>75</v>
      </c>
      <c r="C32" s="6">
        <v>0</v>
      </c>
      <c r="D32" s="6"/>
      <c r="E32" s="6">
        <v>2549318772</v>
      </c>
      <c r="F32" s="6"/>
      <c r="G32" s="6">
        <v>0</v>
      </c>
      <c r="H32" s="6"/>
      <c r="I32" s="6">
        <f t="shared" si="1"/>
        <v>2549318772</v>
      </c>
      <c r="J32" s="6"/>
      <c r="K32" s="6">
        <v>0</v>
      </c>
      <c r="L32" s="6"/>
      <c r="M32" s="6">
        <v>6325521091</v>
      </c>
      <c r="N32" s="6"/>
      <c r="O32" s="6">
        <v>0</v>
      </c>
      <c r="P32" s="6"/>
      <c r="Q32" s="6">
        <f t="shared" si="0"/>
        <v>6325521091</v>
      </c>
    </row>
    <row r="33" spans="1:17" x14ac:dyDescent="0.55000000000000004">
      <c r="A33" s="1" t="s">
        <v>99</v>
      </c>
      <c r="C33" s="6">
        <v>0</v>
      </c>
      <c r="D33" s="6"/>
      <c r="E33" s="6">
        <v>5270079425</v>
      </c>
      <c r="F33" s="6"/>
      <c r="G33" s="6">
        <v>0</v>
      </c>
      <c r="H33" s="6"/>
      <c r="I33" s="6">
        <f t="shared" si="1"/>
        <v>5270079425</v>
      </c>
      <c r="J33" s="6"/>
      <c r="K33" s="6">
        <v>0</v>
      </c>
      <c r="L33" s="6"/>
      <c r="M33" s="6">
        <v>8593552936</v>
      </c>
      <c r="N33" s="6"/>
      <c r="O33" s="6">
        <v>0</v>
      </c>
      <c r="P33" s="6"/>
      <c r="Q33" s="6">
        <f t="shared" si="0"/>
        <v>8593552936</v>
      </c>
    </row>
    <row r="34" spans="1:17" x14ac:dyDescent="0.55000000000000004">
      <c r="A34" s="1" t="s">
        <v>42</v>
      </c>
      <c r="C34" s="6">
        <v>0</v>
      </c>
      <c r="D34" s="6"/>
      <c r="E34" s="6">
        <v>1606304284</v>
      </c>
      <c r="F34" s="6"/>
      <c r="G34" s="6">
        <v>0</v>
      </c>
      <c r="H34" s="6"/>
      <c r="I34" s="6">
        <f t="shared" si="1"/>
        <v>1606304284</v>
      </c>
      <c r="J34" s="6"/>
      <c r="K34" s="6">
        <v>0</v>
      </c>
      <c r="L34" s="6"/>
      <c r="M34" s="6">
        <v>3019406983</v>
      </c>
      <c r="N34" s="6"/>
      <c r="O34" s="6">
        <v>0</v>
      </c>
      <c r="P34" s="6"/>
      <c r="Q34" s="6">
        <f t="shared" si="0"/>
        <v>3019406983</v>
      </c>
    </row>
    <row r="35" spans="1:17" x14ac:dyDescent="0.55000000000000004">
      <c r="A35" s="1" t="s">
        <v>46</v>
      </c>
      <c r="C35" s="6">
        <v>0</v>
      </c>
      <c r="D35" s="6"/>
      <c r="E35" s="6">
        <v>2701334504</v>
      </c>
      <c r="F35" s="6"/>
      <c r="G35" s="6">
        <v>0</v>
      </c>
      <c r="H35" s="6"/>
      <c r="I35" s="6">
        <f t="shared" si="1"/>
        <v>2701334504</v>
      </c>
      <c r="J35" s="6"/>
      <c r="K35" s="6">
        <v>0</v>
      </c>
      <c r="L35" s="6"/>
      <c r="M35" s="6">
        <v>4619600596</v>
      </c>
      <c r="N35" s="6"/>
      <c r="O35" s="6">
        <v>0</v>
      </c>
      <c r="P35" s="6"/>
      <c r="Q35" s="6">
        <f t="shared" si="0"/>
        <v>4619600596</v>
      </c>
    </row>
    <row r="36" spans="1:17" x14ac:dyDescent="0.55000000000000004">
      <c r="A36" s="1" t="s">
        <v>55</v>
      </c>
      <c r="C36" s="6">
        <v>0</v>
      </c>
      <c r="D36" s="6"/>
      <c r="E36" s="6">
        <v>1013606093</v>
      </c>
      <c r="F36" s="6"/>
      <c r="G36" s="6">
        <v>0</v>
      </c>
      <c r="H36" s="6"/>
      <c r="I36" s="6">
        <f t="shared" si="1"/>
        <v>1013606093</v>
      </c>
      <c r="J36" s="6"/>
      <c r="K36" s="6">
        <v>0</v>
      </c>
      <c r="L36" s="6"/>
      <c r="M36" s="6">
        <v>3132468319</v>
      </c>
      <c r="N36" s="6"/>
      <c r="O36" s="6">
        <v>0</v>
      </c>
      <c r="P36" s="6"/>
      <c r="Q36" s="6">
        <f t="shared" si="0"/>
        <v>3132468319</v>
      </c>
    </row>
    <row r="37" spans="1:17" x14ac:dyDescent="0.55000000000000004">
      <c r="A37" s="1" t="s">
        <v>67</v>
      </c>
      <c r="C37" s="6">
        <v>0</v>
      </c>
      <c r="D37" s="6"/>
      <c r="E37" s="6">
        <v>1325355435</v>
      </c>
      <c r="F37" s="6"/>
      <c r="G37" s="6">
        <v>0</v>
      </c>
      <c r="H37" s="6"/>
      <c r="I37" s="6">
        <f t="shared" si="1"/>
        <v>1325355435</v>
      </c>
      <c r="J37" s="6"/>
      <c r="K37" s="6">
        <v>0</v>
      </c>
      <c r="L37" s="6"/>
      <c r="M37" s="6">
        <v>3017732376</v>
      </c>
      <c r="N37" s="6"/>
      <c r="O37" s="6">
        <v>0</v>
      </c>
      <c r="P37" s="6"/>
      <c r="Q37" s="6">
        <f t="shared" si="0"/>
        <v>3017732376</v>
      </c>
    </row>
    <row r="38" spans="1:17" x14ac:dyDescent="0.55000000000000004">
      <c r="A38" s="1" t="s">
        <v>73</v>
      </c>
      <c r="C38" s="6">
        <v>0</v>
      </c>
      <c r="D38" s="6"/>
      <c r="E38" s="6">
        <v>481979175</v>
      </c>
      <c r="F38" s="6"/>
      <c r="G38" s="6">
        <v>0</v>
      </c>
      <c r="H38" s="6"/>
      <c r="I38" s="6">
        <f t="shared" si="1"/>
        <v>481979175</v>
      </c>
      <c r="J38" s="6"/>
      <c r="K38" s="6">
        <v>0</v>
      </c>
      <c r="L38" s="6"/>
      <c r="M38" s="6">
        <v>1059393430</v>
      </c>
      <c r="N38" s="6"/>
      <c r="O38" s="6">
        <v>0</v>
      </c>
      <c r="P38" s="6"/>
      <c r="Q38" s="6">
        <f t="shared" si="0"/>
        <v>1059393430</v>
      </c>
    </row>
    <row r="39" spans="1:17" x14ac:dyDescent="0.55000000000000004">
      <c r="A39" s="1" t="s">
        <v>92</v>
      </c>
      <c r="C39" s="6">
        <v>0</v>
      </c>
      <c r="D39" s="6"/>
      <c r="E39" s="6">
        <v>86124707</v>
      </c>
      <c r="F39" s="6"/>
      <c r="G39" s="6">
        <v>0</v>
      </c>
      <c r="H39" s="6"/>
      <c r="I39" s="6">
        <f t="shared" si="1"/>
        <v>86124707</v>
      </c>
      <c r="J39" s="6"/>
      <c r="K39" s="6">
        <v>0</v>
      </c>
      <c r="L39" s="6"/>
      <c r="M39" s="6">
        <v>134166841</v>
      </c>
      <c r="N39" s="6"/>
      <c r="O39" s="6">
        <v>0</v>
      </c>
      <c r="P39" s="6"/>
      <c r="Q39" s="6">
        <f t="shared" si="0"/>
        <v>134166841</v>
      </c>
    </row>
    <row r="40" spans="1:17" x14ac:dyDescent="0.55000000000000004">
      <c r="A40" s="1" t="s">
        <v>98</v>
      </c>
      <c r="C40" s="6">
        <v>0</v>
      </c>
      <c r="D40" s="6"/>
      <c r="E40" s="6">
        <v>2313990413</v>
      </c>
      <c r="F40" s="6"/>
      <c r="G40" s="6">
        <v>0</v>
      </c>
      <c r="H40" s="6"/>
      <c r="I40" s="6">
        <f t="shared" si="1"/>
        <v>2313990413</v>
      </c>
      <c r="J40" s="6"/>
      <c r="K40" s="6">
        <v>0</v>
      </c>
      <c r="L40" s="6"/>
      <c r="M40" s="6">
        <v>3904826315</v>
      </c>
      <c r="N40" s="6"/>
      <c r="O40" s="6">
        <v>0</v>
      </c>
      <c r="P40" s="6"/>
      <c r="Q40" s="6">
        <f t="shared" si="0"/>
        <v>3904826315</v>
      </c>
    </row>
    <row r="41" spans="1:17" x14ac:dyDescent="0.55000000000000004">
      <c r="A41" s="1" t="s">
        <v>83</v>
      </c>
      <c r="C41" s="6">
        <v>0</v>
      </c>
      <c r="D41" s="6"/>
      <c r="E41" s="6">
        <v>254731662</v>
      </c>
      <c r="F41" s="6"/>
      <c r="G41" s="6">
        <v>0</v>
      </c>
      <c r="H41" s="6"/>
      <c r="I41" s="6">
        <f t="shared" si="1"/>
        <v>254731662</v>
      </c>
      <c r="J41" s="6"/>
      <c r="K41" s="6">
        <v>0</v>
      </c>
      <c r="L41" s="6"/>
      <c r="M41" s="6">
        <v>608934091</v>
      </c>
      <c r="N41" s="6"/>
      <c r="O41" s="6">
        <v>0</v>
      </c>
      <c r="P41" s="6"/>
      <c r="Q41" s="6">
        <f t="shared" si="0"/>
        <v>608934091</v>
      </c>
    </row>
    <row r="42" spans="1:17" x14ac:dyDescent="0.55000000000000004">
      <c r="A42" s="1" t="s">
        <v>102</v>
      </c>
      <c r="C42" s="6">
        <v>0</v>
      </c>
      <c r="D42" s="6"/>
      <c r="E42" s="6">
        <v>203766981</v>
      </c>
      <c r="F42" s="6"/>
      <c r="G42" s="6">
        <v>0</v>
      </c>
      <c r="H42" s="6"/>
      <c r="I42" s="6">
        <f t="shared" si="1"/>
        <v>203766981</v>
      </c>
      <c r="J42" s="6"/>
      <c r="K42" s="6">
        <v>0</v>
      </c>
      <c r="L42" s="6"/>
      <c r="M42" s="6">
        <v>348170480</v>
      </c>
      <c r="N42" s="6"/>
      <c r="O42" s="6">
        <v>0</v>
      </c>
      <c r="P42" s="6"/>
      <c r="Q42" s="6">
        <f>K42+M42+O42</f>
        <v>348170480</v>
      </c>
    </row>
    <row r="43" spans="1:17" ht="24.75" thickBot="1" x14ac:dyDescent="0.6">
      <c r="C43" s="7">
        <f>SUM(C8:C42)</f>
        <v>22590062097</v>
      </c>
      <c r="E43" s="7">
        <f>SUM(E8:E42)</f>
        <v>61609525784</v>
      </c>
      <c r="G43" s="7">
        <f>SUM(G8:G42)</f>
        <v>1530222602</v>
      </c>
      <c r="I43" s="6">
        <f t="shared" si="1"/>
        <v>85729810483</v>
      </c>
      <c r="K43" s="7">
        <f>SUM(K8:K42)</f>
        <v>45768487074</v>
      </c>
      <c r="M43" s="7">
        <f>SUM(M8:M42)</f>
        <v>118368259312</v>
      </c>
      <c r="O43" s="7">
        <f>SUM(O8:O42)</f>
        <v>1906854950</v>
      </c>
      <c r="Q43" s="7">
        <f>SUM(Q8:Q42)</f>
        <v>166043601336</v>
      </c>
    </row>
    <row r="44" spans="1:17" ht="24.75" thickTop="1" x14ac:dyDescent="0.55000000000000004">
      <c r="C44" s="14"/>
      <c r="E44" s="14"/>
      <c r="G44" s="14"/>
      <c r="K44" s="14"/>
      <c r="M44" s="14"/>
      <c r="O44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1" sqref="E11:I12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22" t="s">
        <v>190</v>
      </c>
      <c r="B6" s="22" t="s">
        <v>190</v>
      </c>
      <c r="C6" s="22" t="s">
        <v>190</v>
      </c>
      <c r="E6" s="22" t="s">
        <v>160</v>
      </c>
      <c r="F6" s="22" t="s">
        <v>160</v>
      </c>
      <c r="G6" s="22" t="s">
        <v>160</v>
      </c>
      <c r="I6" s="22" t="s">
        <v>161</v>
      </c>
      <c r="J6" s="22" t="s">
        <v>161</v>
      </c>
      <c r="K6" s="22" t="s">
        <v>161</v>
      </c>
    </row>
    <row r="7" spans="1:11" ht="24.75" x14ac:dyDescent="0.55000000000000004">
      <c r="A7" s="22" t="s">
        <v>191</v>
      </c>
      <c r="C7" s="22" t="s">
        <v>142</v>
      </c>
      <c r="E7" s="22" t="s">
        <v>192</v>
      </c>
      <c r="G7" s="22" t="s">
        <v>193</v>
      </c>
      <c r="I7" s="22" t="s">
        <v>192</v>
      </c>
      <c r="K7" s="22" t="s">
        <v>193</v>
      </c>
    </row>
    <row r="8" spans="1:11" x14ac:dyDescent="0.55000000000000004">
      <c r="A8" s="1" t="s">
        <v>148</v>
      </c>
      <c r="C8" s="1" t="s">
        <v>149</v>
      </c>
      <c r="E8" s="5">
        <v>14974994</v>
      </c>
      <c r="F8" s="4"/>
      <c r="G8" s="8">
        <f>E8/$E$10</f>
        <v>0.42242547297426525</v>
      </c>
      <c r="H8" s="4"/>
      <c r="I8" s="5">
        <v>16986915</v>
      </c>
      <c r="J8" s="4"/>
      <c r="K8" s="8">
        <f>I8/$I$10</f>
        <v>0.27402835997198499</v>
      </c>
    </row>
    <row r="9" spans="1:11" x14ac:dyDescent="0.55000000000000004">
      <c r="A9" s="1" t="s">
        <v>155</v>
      </c>
      <c r="C9" s="1" t="s">
        <v>156</v>
      </c>
      <c r="E9" s="5">
        <v>20475032</v>
      </c>
      <c r="F9" s="4"/>
      <c r="G9" s="8">
        <f>E9/$E$10</f>
        <v>0.57757452702573475</v>
      </c>
      <c r="H9" s="4"/>
      <c r="I9" s="5">
        <v>45002709</v>
      </c>
      <c r="J9" s="4"/>
      <c r="K9" s="8">
        <f>I9/$I$10</f>
        <v>0.72597164002801506</v>
      </c>
    </row>
    <row r="10" spans="1:11" ht="24.75" thickBot="1" x14ac:dyDescent="0.6">
      <c r="E10" s="10">
        <f>SUM(E8:E9)</f>
        <v>35450026</v>
      </c>
      <c r="G10" s="11">
        <f>SUM(G8:G9)</f>
        <v>1</v>
      </c>
      <c r="I10" s="10">
        <f>SUM(I8:I9)</f>
        <v>61989624</v>
      </c>
      <c r="K10" s="11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</row>
    <row r="3" spans="1:5" ht="24.75" x14ac:dyDescent="0.55000000000000004">
      <c r="A3" s="20" t="s">
        <v>158</v>
      </c>
      <c r="B3" s="20"/>
      <c r="C3" s="20"/>
      <c r="D3" s="20"/>
      <c r="E3" s="20"/>
    </row>
    <row r="4" spans="1:5" ht="24.75" x14ac:dyDescent="0.55000000000000004">
      <c r="A4" s="20" t="s">
        <v>2</v>
      </c>
      <c r="B4" s="20"/>
      <c r="C4" s="20"/>
      <c r="D4" s="20"/>
      <c r="E4" s="20"/>
    </row>
    <row r="5" spans="1:5" x14ac:dyDescent="0.55000000000000004">
      <c r="C5" s="24" t="s">
        <v>160</v>
      </c>
      <c r="E5" s="1" t="s">
        <v>202</v>
      </c>
    </row>
    <row r="6" spans="1:5" x14ac:dyDescent="0.55000000000000004">
      <c r="A6" s="21" t="s">
        <v>194</v>
      </c>
      <c r="C6" s="23"/>
      <c r="E6" s="23" t="s">
        <v>203</v>
      </c>
    </row>
    <row r="7" spans="1:5" ht="24.75" x14ac:dyDescent="0.55000000000000004">
      <c r="A7" s="22" t="s">
        <v>194</v>
      </c>
      <c r="C7" s="22" t="s">
        <v>145</v>
      </c>
      <c r="E7" s="22" t="s">
        <v>145</v>
      </c>
    </row>
    <row r="8" spans="1:5" x14ac:dyDescent="0.55000000000000004">
      <c r="A8" s="1" t="s">
        <v>201</v>
      </c>
      <c r="C8" s="5">
        <v>16587</v>
      </c>
      <c r="D8" s="4"/>
      <c r="E8" s="5">
        <v>39151544</v>
      </c>
    </row>
    <row r="9" spans="1:5" ht="25.5" thickBot="1" x14ac:dyDescent="0.65">
      <c r="A9" s="2" t="s">
        <v>167</v>
      </c>
      <c r="C9" s="10">
        <v>16587</v>
      </c>
      <c r="D9" s="4"/>
      <c r="E9" s="10">
        <v>39151544</v>
      </c>
    </row>
    <row r="10" spans="1:5" ht="24.75" thickTop="1" x14ac:dyDescent="0.55000000000000004"/>
  </sheetData>
  <mergeCells count="8">
    <mergeCell ref="A2:D2"/>
    <mergeCell ref="A4:E4"/>
    <mergeCell ref="A3:E3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4"/>
  <sheetViews>
    <sheetView rightToLeft="1" topLeftCell="A4" workbookViewId="0">
      <selection activeCell="A22" sqref="A22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6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1.28515625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21" t="s">
        <v>3</v>
      </c>
      <c r="C6" s="22" t="s">
        <v>198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1" t="s">
        <v>15</v>
      </c>
      <c r="C9" s="6">
        <v>34494</v>
      </c>
      <c r="D9" s="6"/>
      <c r="E9" s="6">
        <v>794098238</v>
      </c>
      <c r="F9" s="6"/>
      <c r="G9" s="6">
        <v>858076236.51750004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34494</v>
      </c>
      <c r="R9" s="6"/>
      <c r="S9" s="6">
        <v>25663</v>
      </c>
      <c r="T9" s="6"/>
      <c r="U9" s="6">
        <v>794098238</v>
      </c>
      <c r="V9" s="6"/>
      <c r="W9" s="6">
        <v>879952465.8441</v>
      </c>
      <c r="X9" s="6"/>
      <c r="Y9" s="8">
        <v>1.4227177545801558E-4</v>
      </c>
    </row>
    <row r="10" spans="1:25" x14ac:dyDescent="0.55000000000000004">
      <c r="A10" s="1" t="s">
        <v>16</v>
      </c>
      <c r="C10" s="6">
        <v>9595000</v>
      </c>
      <c r="D10" s="6"/>
      <c r="E10" s="6">
        <v>58586782490</v>
      </c>
      <c r="F10" s="6"/>
      <c r="G10" s="6">
        <v>72011218612.5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9595000</v>
      </c>
      <c r="R10" s="6"/>
      <c r="S10" s="6">
        <v>8860</v>
      </c>
      <c r="T10" s="6"/>
      <c r="U10" s="6">
        <v>58586782490</v>
      </c>
      <c r="V10" s="6"/>
      <c r="W10" s="6">
        <v>84505880385</v>
      </c>
      <c r="X10" s="6"/>
      <c r="Y10" s="8">
        <v>1.3663012612259339E-2</v>
      </c>
    </row>
    <row r="11" spans="1:25" x14ac:dyDescent="0.55000000000000004">
      <c r="A11" s="1" t="s">
        <v>17</v>
      </c>
      <c r="C11" s="6">
        <v>7788881</v>
      </c>
      <c r="D11" s="6"/>
      <c r="E11" s="6">
        <v>83181487393</v>
      </c>
      <c r="F11" s="6"/>
      <c r="G11" s="6">
        <v>82303169990.071503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7788881</v>
      </c>
      <c r="R11" s="6"/>
      <c r="S11" s="6">
        <v>12640</v>
      </c>
      <c r="T11" s="6"/>
      <c r="U11" s="6">
        <v>83181487393</v>
      </c>
      <c r="V11" s="6"/>
      <c r="W11" s="6">
        <v>97865669677.751999</v>
      </c>
      <c r="X11" s="6"/>
      <c r="Y11" s="8">
        <v>1.5823039450301706E-2</v>
      </c>
    </row>
    <row r="12" spans="1:25" x14ac:dyDescent="0.55000000000000004">
      <c r="A12" s="1" t="s">
        <v>18</v>
      </c>
      <c r="C12" s="6">
        <v>1490000</v>
      </c>
      <c r="D12" s="6"/>
      <c r="E12" s="6">
        <v>49232170049</v>
      </c>
      <c r="F12" s="6"/>
      <c r="G12" s="6">
        <v>62696423385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1490000</v>
      </c>
      <c r="R12" s="6"/>
      <c r="S12" s="6">
        <v>48780</v>
      </c>
      <c r="T12" s="6"/>
      <c r="U12" s="6">
        <v>49232170049</v>
      </c>
      <c r="V12" s="6"/>
      <c r="W12" s="6">
        <v>72249740910</v>
      </c>
      <c r="X12" s="6"/>
      <c r="Y12" s="8">
        <v>1.1681425207198018E-2</v>
      </c>
    </row>
    <row r="13" spans="1:25" x14ac:dyDescent="0.55000000000000004">
      <c r="A13" s="1" t="s">
        <v>19</v>
      </c>
      <c r="C13" s="6">
        <v>4500000</v>
      </c>
      <c r="D13" s="6"/>
      <c r="E13" s="6">
        <v>48175656638</v>
      </c>
      <c r="F13" s="6"/>
      <c r="G13" s="6">
        <v>56496831750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4500000</v>
      </c>
      <c r="R13" s="6"/>
      <c r="S13" s="6">
        <v>14240</v>
      </c>
      <c r="T13" s="6"/>
      <c r="U13" s="6">
        <v>48175656638</v>
      </c>
      <c r="V13" s="6"/>
      <c r="W13" s="6">
        <v>63698724000</v>
      </c>
      <c r="X13" s="6"/>
      <c r="Y13" s="8">
        <v>1.0298886484961229E-2</v>
      </c>
    </row>
    <row r="14" spans="1:25" x14ac:dyDescent="0.55000000000000004">
      <c r="A14" s="1" t="s">
        <v>20</v>
      </c>
      <c r="C14" s="6">
        <v>16202961</v>
      </c>
      <c r="D14" s="6"/>
      <c r="E14" s="6">
        <v>100079002328</v>
      </c>
      <c r="F14" s="6"/>
      <c r="G14" s="6">
        <v>106995834116.95799</v>
      </c>
      <c r="H14" s="6"/>
      <c r="I14" s="6">
        <v>0</v>
      </c>
      <c r="J14" s="6"/>
      <c r="K14" s="6">
        <v>0</v>
      </c>
      <c r="L14" s="6"/>
      <c r="M14" s="6">
        <v>-9490000</v>
      </c>
      <c r="N14" s="6"/>
      <c r="O14" s="6">
        <v>70953006640</v>
      </c>
      <c r="P14" s="6"/>
      <c r="Q14" s="6">
        <v>6712961</v>
      </c>
      <c r="R14" s="6"/>
      <c r="S14" s="6">
        <v>7990</v>
      </c>
      <c r="T14" s="6"/>
      <c r="U14" s="6">
        <v>41463189319</v>
      </c>
      <c r="V14" s="6"/>
      <c r="W14" s="6">
        <v>53317420864</v>
      </c>
      <c r="X14" s="6"/>
      <c r="Y14" s="8">
        <v>8.6204248792996138E-3</v>
      </c>
    </row>
    <row r="15" spans="1:25" x14ac:dyDescent="0.55000000000000004">
      <c r="A15" s="1" t="s">
        <v>21</v>
      </c>
      <c r="C15" s="6">
        <v>12448687</v>
      </c>
      <c r="D15" s="6"/>
      <c r="E15" s="6">
        <v>124631274763</v>
      </c>
      <c r="F15" s="6"/>
      <c r="G15" s="6">
        <v>126452805553.187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12448687</v>
      </c>
      <c r="R15" s="6"/>
      <c r="S15" s="6">
        <v>10840</v>
      </c>
      <c r="T15" s="6"/>
      <c r="U15" s="6">
        <v>124631274763</v>
      </c>
      <c r="V15" s="6"/>
      <c r="W15" s="6">
        <v>134783521356.593</v>
      </c>
      <c r="X15" s="6"/>
      <c r="Y15" s="8">
        <v>2.179196221410807E-2</v>
      </c>
    </row>
    <row r="16" spans="1:25" x14ac:dyDescent="0.55000000000000004">
      <c r="A16" s="1" t="s">
        <v>22</v>
      </c>
      <c r="C16" s="6">
        <v>185000</v>
      </c>
      <c r="D16" s="6"/>
      <c r="E16" s="6">
        <v>45061614836</v>
      </c>
      <c r="F16" s="6"/>
      <c r="G16" s="6">
        <v>44329351309.6875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185000</v>
      </c>
      <c r="R16" s="6"/>
      <c r="S16" s="6">
        <v>271843</v>
      </c>
      <c r="T16" s="6"/>
      <c r="U16" s="6">
        <v>45061614836</v>
      </c>
      <c r="V16" s="6"/>
      <c r="W16" s="6">
        <v>50231234490.9375</v>
      </c>
      <c r="X16" s="6"/>
      <c r="Y16" s="8">
        <v>8.1214465461134592E-3</v>
      </c>
    </row>
    <row r="17" spans="1:25" x14ac:dyDescent="0.55000000000000004">
      <c r="A17" s="1" t="s">
        <v>23</v>
      </c>
      <c r="C17" s="6">
        <v>2305720</v>
      </c>
      <c r="D17" s="6"/>
      <c r="E17" s="6">
        <v>21906527169</v>
      </c>
      <c r="F17" s="6"/>
      <c r="G17" s="6">
        <v>25693330825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2305720</v>
      </c>
      <c r="R17" s="6"/>
      <c r="S17" s="6">
        <v>12440</v>
      </c>
      <c r="T17" s="6"/>
      <c r="U17" s="6">
        <v>21906527169</v>
      </c>
      <c r="V17" s="6"/>
      <c r="W17" s="6">
        <v>28512492017.040001</v>
      </c>
      <c r="X17" s="6"/>
      <c r="Y17" s="8">
        <v>4.6099340810478121E-3</v>
      </c>
    </row>
    <row r="18" spans="1:25" x14ac:dyDescent="0.55000000000000004">
      <c r="A18" s="1" t="s">
        <v>24</v>
      </c>
      <c r="C18" s="6">
        <v>9520000</v>
      </c>
      <c r="D18" s="6"/>
      <c r="E18" s="6">
        <v>64923574757</v>
      </c>
      <c r="F18" s="6"/>
      <c r="G18" s="6">
        <v>50912855280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9520000</v>
      </c>
      <c r="R18" s="6"/>
      <c r="S18" s="6">
        <v>6030</v>
      </c>
      <c r="T18" s="6"/>
      <c r="U18" s="6">
        <v>64923574757</v>
      </c>
      <c r="V18" s="6"/>
      <c r="W18" s="6">
        <v>57064036680</v>
      </c>
      <c r="X18" s="6"/>
      <c r="Y18" s="8">
        <v>9.2261822409658283E-3</v>
      </c>
    </row>
    <row r="19" spans="1:25" x14ac:dyDescent="0.55000000000000004">
      <c r="A19" s="1" t="s">
        <v>25</v>
      </c>
      <c r="C19" s="6">
        <v>6900000</v>
      </c>
      <c r="D19" s="6"/>
      <c r="E19" s="6">
        <v>70846337562</v>
      </c>
      <c r="F19" s="6"/>
      <c r="G19" s="6">
        <v>75036858300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6900000</v>
      </c>
      <c r="R19" s="6"/>
      <c r="S19" s="6">
        <v>12080</v>
      </c>
      <c r="T19" s="6"/>
      <c r="U19" s="6">
        <v>70846337562</v>
      </c>
      <c r="V19" s="6"/>
      <c r="W19" s="6">
        <v>82856055600</v>
      </c>
      <c r="X19" s="6"/>
      <c r="Y19" s="8">
        <v>1.3396266952161178E-2</v>
      </c>
    </row>
    <row r="20" spans="1:25" ht="24.75" thickBot="1" x14ac:dyDescent="0.6">
      <c r="E20" s="7">
        <f>SUM(E9:E19)</f>
        <v>667418526223</v>
      </c>
      <c r="G20" s="7">
        <f>SUM(G9:G19)</f>
        <v>703786755358.92151</v>
      </c>
      <c r="K20" s="7">
        <f>SUM(K9:K19)</f>
        <v>0</v>
      </c>
      <c r="O20" s="7">
        <f>SUM(O9:O19)</f>
        <v>70953006640</v>
      </c>
      <c r="U20" s="7">
        <f>SUM(U9:U19)</f>
        <v>608802713214</v>
      </c>
      <c r="W20" s="7">
        <f>SUM(W9:W19)</f>
        <v>725964728447.16663</v>
      </c>
      <c r="Y20" s="9">
        <f>SUM(Y9:Y19)</f>
        <v>0.11737485244387427</v>
      </c>
    </row>
    <row r="21" spans="1:25" ht="24.75" thickTop="1" x14ac:dyDescent="0.55000000000000004">
      <c r="G21" s="3"/>
      <c r="W21" s="3"/>
    </row>
    <row r="22" spans="1:25" x14ac:dyDescent="0.55000000000000004">
      <c r="G22" s="3"/>
      <c r="W22" s="3"/>
      <c r="Y22" s="3"/>
    </row>
    <row r="23" spans="1:25" x14ac:dyDescent="0.55000000000000004">
      <c r="G23" s="3"/>
      <c r="W23" s="3"/>
      <c r="Y23" s="18"/>
    </row>
    <row r="24" spans="1:25" x14ac:dyDescent="0.55000000000000004">
      <c r="W24" s="3"/>
    </row>
  </sheetData>
  <mergeCells count="21">
    <mergeCell ref="A6:A8"/>
    <mergeCell ref="C7:C8"/>
    <mergeCell ref="E7:E8"/>
    <mergeCell ref="G7:G8"/>
    <mergeCell ref="C6:G6"/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A23" sqref="A23"/>
    </sheetView>
  </sheetViews>
  <sheetFormatPr defaultRowHeight="24" x14ac:dyDescent="0.55000000000000004"/>
  <cols>
    <col min="1" max="1" width="4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198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K6" s="22" t="s">
        <v>6</v>
      </c>
      <c r="L6" s="22" t="s">
        <v>6</v>
      </c>
      <c r="M6" s="22" t="s">
        <v>6</v>
      </c>
      <c r="N6" s="22" t="s">
        <v>6</v>
      </c>
      <c r="O6" s="22" t="s">
        <v>6</v>
      </c>
      <c r="P6" s="22" t="s">
        <v>6</v>
      </c>
      <c r="Q6" s="22" t="s">
        <v>6</v>
      </c>
    </row>
    <row r="7" spans="1:17" ht="24.75" x14ac:dyDescent="0.55000000000000004">
      <c r="A7" s="22" t="s">
        <v>3</v>
      </c>
      <c r="C7" s="22" t="s">
        <v>26</v>
      </c>
      <c r="E7" s="22" t="s">
        <v>27</v>
      </c>
      <c r="G7" s="22" t="s">
        <v>28</v>
      </c>
      <c r="I7" s="22" t="s">
        <v>29</v>
      </c>
      <c r="K7" s="22" t="s">
        <v>26</v>
      </c>
      <c r="M7" s="22" t="s">
        <v>27</v>
      </c>
      <c r="O7" s="22" t="s">
        <v>28</v>
      </c>
      <c r="Q7" s="22" t="s">
        <v>29</v>
      </c>
    </row>
    <row r="8" spans="1:17" x14ac:dyDescent="0.55000000000000004">
      <c r="A8" s="1" t="s">
        <v>30</v>
      </c>
      <c r="C8" s="5">
        <v>34494</v>
      </c>
      <c r="D8" s="4"/>
      <c r="E8" s="5">
        <v>28750</v>
      </c>
      <c r="F8" s="4"/>
      <c r="G8" s="4" t="s">
        <v>31</v>
      </c>
      <c r="H8" s="4"/>
      <c r="I8" s="5">
        <v>1</v>
      </c>
      <c r="J8" s="4"/>
      <c r="K8" s="5">
        <v>34494</v>
      </c>
      <c r="L8" s="4"/>
      <c r="M8" s="5">
        <v>28750</v>
      </c>
      <c r="N8" s="4"/>
      <c r="O8" s="4" t="s">
        <v>31</v>
      </c>
      <c r="Q8" s="3">
        <v>1</v>
      </c>
    </row>
    <row r="9" spans="1:17" x14ac:dyDescent="0.55000000000000004">
      <c r="A9" s="1" t="s">
        <v>32</v>
      </c>
      <c r="C9" s="5">
        <v>16202961</v>
      </c>
      <c r="D9" s="4"/>
      <c r="E9" s="5">
        <v>6937</v>
      </c>
      <c r="F9" s="4"/>
      <c r="G9" s="4" t="s">
        <v>33</v>
      </c>
      <c r="H9" s="4"/>
      <c r="I9" s="5">
        <v>1</v>
      </c>
      <c r="J9" s="4"/>
      <c r="K9" s="5">
        <v>6712961</v>
      </c>
      <c r="L9" s="4"/>
      <c r="M9" s="5">
        <v>6937</v>
      </c>
      <c r="N9" s="4"/>
      <c r="O9" s="4" t="s">
        <v>33</v>
      </c>
      <c r="Q9" s="3">
        <v>1</v>
      </c>
    </row>
    <row r="10" spans="1:17" x14ac:dyDescent="0.5500000000000000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workbookViewId="0">
      <selection activeCell="S18" sqref="A18:S1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 x14ac:dyDescent="0.55000000000000004">
      <c r="A6" s="22" t="s">
        <v>34</v>
      </c>
      <c r="B6" s="22" t="s">
        <v>34</v>
      </c>
      <c r="C6" s="22" t="s">
        <v>34</v>
      </c>
      <c r="D6" s="22" t="s">
        <v>34</v>
      </c>
      <c r="E6" s="22" t="s">
        <v>34</v>
      </c>
      <c r="F6" s="22" t="s">
        <v>34</v>
      </c>
      <c r="G6" s="22" t="s">
        <v>34</v>
      </c>
      <c r="H6" s="22" t="s">
        <v>34</v>
      </c>
      <c r="I6" s="22" t="s">
        <v>34</v>
      </c>
      <c r="J6" s="22" t="s">
        <v>34</v>
      </c>
      <c r="K6" s="22" t="s">
        <v>34</v>
      </c>
      <c r="L6" s="22" t="s">
        <v>34</v>
      </c>
      <c r="M6" s="22" t="s">
        <v>34</v>
      </c>
      <c r="O6" s="22" t="s">
        <v>198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1" t="s">
        <v>35</v>
      </c>
      <c r="C7" s="21" t="s">
        <v>36</v>
      </c>
      <c r="E7" s="21" t="s">
        <v>37</v>
      </c>
      <c r="G7" s="21" t="s">
        <v>38</v>
      </c>
      <c r="I7" s="21" t="s">
        <v>39</v>
      </c>
      <c r="K7" s="21" t="s">
        <v>40</v>
      </c>
      <c r="M7" s="21" t="s">
        <v>29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41</v>
      </c>
      <c r="AG7" s="21" t="s">
        <v>8</v>
      </c>
      <c r="AI7" s="21" t="s">
        <v>9</v>
      </c>
      <c r="AK7" s="21" t="s">
        <v>13</v>
      </c>
    </row>
    <row r="8" spans="1:37" ht="24.75" x14ac:dyDescent="0.55000000000000004">
      <c r="A8" s="22" t="s">
        <v>35</v>
      </c>
      <c r="C8" s="22" t="s">
        <v>36</v>
      </c>
      <c r="E8" s="22" t="s">
        <v>37</v>
      </c>
      <c r="G8" s="22" t="s">
        <v>38</v>
      </c>
      <c r="I8" s="22" t="s">
        <v>39</v>
      </c>
      <c r="K8" s="22" t="s">
        <v>40</v>
      </c>
      <c r="M8" s="22" t="s">
        <v>29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41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1" t="s">
        <v>42</v>
      </c>
      <c r="C9" s="4" t="s">
        <v>43</v>
      </c>
      <c r="D9" s="4"/>
      <c r="E9" s="4" t="s">
        <v>43</v>
      </c>
      <c r="F9" s="4"/>
      <c r="G9" s="4" t="s">
        <v>44</v>
      </c>
      <c r="H9" s="4"/>
      <c r="I9" s="4" t="s">
        <v>45</v>
      </c>
      <c r="J9" s="4"/>
      <c r="K9" s="5">
        <v>0</v>
      </c>
      <c r="L9" s="4"/>
      <c r="M9" s="5">
        <v>0</v>
      </c>
      <c r="N9" s="4"/>
      <c r="O9" s="5">
        <v>101171</v>
      </c>
      <c r="P9" s="4"/>
      <c r="Q9" s="5">
        <v>69532307658</v>
      </c>
      <c r="R9" s="4"/>
      <c r="S9" s="5">
        <v>72719660782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101171</v>
      </c>
      <c r="AD9" s="4"/>
      <c r="AE9" s="5">
        <v>734790</v>
      </c>
      <c r="AF9" s="4"/>
      <c r="AG9" s="5">
        <v>69532307658</v>
      </c>
      <c r="AH9" s="4"/>
      <c r="AI9" s="5">
        <v>74325965066</v>
      </c>
      <c r="AJ9" s="4"/>
      <c r="AK9" s="8">
        <v>1.201711163162276E-2</v>
      </c>
    </row>
    <row r="10" spans="1:37" x14ac:dyDescent="0.55000000000000004">
      <c r="A10" s="1" t="s">
        <v>46</v>
      </c>
      <c r="C10" s="4" t="s">
        <v>43</v>
      </c>
      <c r="D10" s="4"/>
      <c r="E10" s="4" t="s">
        <v>43</v>
      </c>
      <c r="F10" s="4"/>
      <c r="G10" s="4" t="s">
        <v>47</v>
      </c>
      <c r="H10" s="4"/>
      <c r="I10" s="4" t="s">
        <v>48</v>
      </c>
      <c r="J10" s="4"/>
      <c r="K10" s="5">
        <v>0</v>
      </c>
      <c r="L10" s="4"/>
      <c r="M10" s="5">
        <v>0</v>
      </c>
      <c r="N10" s="4"/>
      <c r="O10" s="5">
        <v>167711</v>
      </c>
      <c r="P10" s="4"/>
      <c r="Q10" s="5">
        <v>115855845639</v>
      </c>
      <c r="R10" s="4"/>
      <c r="S10" s="5">
        <v>118387535699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167711</v>
      </c>
      <c r="AD10" s="4"/>
      <c r="AE10" s="5">
        <v>722140</v>
      </c>
      <c r="AF10" s="4"/>
      <c r="AG10" s="5">
        <v>115855845639</v>
      </c>
      <c r="AH10" s="4"/>
      <c r="AI10" s="5">
        <v>121088870203</v>
      </c>
      <c r="AJ10" s="4"/>
      <c r="AK10" s="8">
        <v>1.9577794506729855E-2</v>
      </c>
    </row>
    <row r="11" spans="1:37" x14ac:dyDescent="0.55000000000000004">
      <c r="A11" s="1" t="s">
        <v>49</v>
      </c>
      <c r="C11" s="4" t="s">
        <v>43</v>
      </c>
      <c r="D11" s="4"/>
      <c r="E11" s="4" t="s">
        <v>43</v>
      </c>
      <c r="F11" s="4"/>
      <c r="G11" s="4" t="s">
        <v>50</v>
      </c>
      <c r="H11" s="4"/>
      <c r="I11" s="4" t="s">
        <v>51</v>
      </c>
      <c r="J11" s="4"/>
      <c r="K11" s="5">
        <v>0</v>
      </c>
      <c r="L11" s="4"/>
      <c r="M11" s="5">
        <v>0</v>
      </c>
      <c r="N11" s="4"/>
      <c r="O11" s="5">
        <v>542241</v>
      </c>
      <c r="P11" s="4"/>
      <c r="Q11" s="5">
        <v>463667642551</v>
      </c>
      <c r="R11" s="4"/>
      <c r="S11" s="5">
        <v>527604077528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542241</v>
      </c>
      <c r="AD11" s="4"/>
      <c r="AE11" s="5">
        <v>989815</v>
      </c>
      <c r="AF11" s="4"/>
      <c r="AG11" s="5">
        <v>463667642551</v>
      </c>
      <c r="AH11" s="4"/>
      <c r="AI11" s="5">
        <v>536620995227</v>
      </c>
      <c r="AJ11" s="4"/>
      <c r="AK11" s="8">
        <v>8.67615294034743E-2</v>
      </c>
    </row>
    <row r="12" spans="1:37" x14ac:dyDescent="0.55000000000000004">
      <c r="A12" s="1" t="s">
        <v>52</v>
      </c>
      <c r="C12" s="4" t="s">
        <v>43</v>
      </c>
      <c r="D12" s="4"/>
      <c r="E12" s="4" t="s">
        <v>43</v>
      </c>
      <c r="F12" s="4"/>
      <c r="G12" s="4" t="s">
        <v>53</v>
      </c>
      <c r="H12" s="4"/>
      <c r="I12" s="4" t="s">
        <v>54</v>
      </c>
      <c r="J12" s="4"/>
      <c r="K12" s="5">
        <v>0</v>
      </c>
      <c r="L12" s="4"/>
      <c r="M12" s="5">
        <v>0</v>
      </c>
      <c r="N12" s="4"/>
      <c r="O12" s="5">
        <v>385538</v>
      </c>
      <c r="P12" s="4"/>
      <c r="Q12" s="5">
        <v>298477755543</v>
      </c>
      <c r="R12" s="4"/>
      <c r="S12" s="5">
        <v>367836809372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385538</v>
      </c>
      <c r="AD12" s="4"/>
      <c r="AE12" s="5">
        <v>972200</v>
      </c>
      <c r="AF12" s="4"/>
      <c r="AG12" s="5">
        <v>298477755543</v>
      </c>
      <c r="AH12" s="4"/>
      <c r="AI12" s="5">
        <v>374752107467</v>
      </c>
      <c r="AJ12" s="4"/>
      <c r="AK12" s="8">
        <v>6.059037249792671E-2</v>
      </c>
    </row>
    <row r="13" spans="1:37" x14ac:dyDescent="0.55000000000000004">
      <c r="A13" s="1" t="s">
        <v>55</v>
      </c>
      <c r="C13" s="4" t="s">
        <v>43</v>
      </c>
      <c r="D13" s="4"/>
      <c r="E13" s="4" t="s">
        <v>43</v>
      </c>
      <c r="F13" s="4"/>
      <c r="G13" s="4" t="s">
        <v>56</v>
      </c>
      <c r="H13" s="4"/>
      <c r="I13" s="4" t="s">
        <v>57</v>
      </c>
      <c r="J13" s="4"/>
      <c r="K13" s="5">
        <v>0</v>
      </c>
      <c r="L13" s="4"/>
      <c r="M13" s="5">
        <v>0</v>
      </c>
      <c r="N13" s="4"/>
      <c r="O13" s="5">
        <v>109127</v>
      </c>
      <c r="P13" s="4"/>
      <c r="Q13" s="5">
        <v>70653413603</v>
      </c>
      <c r="R13" s="4"/>
      <c r="S13" s="5">
        <v>75718229043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109127</v>
      </c>
      <c r="AD13" s="4"/>
      <c r="AE13" s="5">
        <v>703270</v>
      </c>
      <c r="AF13" s="4"/>
      <c r="AG13" s="5">
        <v>70653413603</v>
      </c>
      <c r="AH13" s="4"/>
      <c r="AI13" s="5">
        <v>76731835123</v>
      </c>
      <c r="AJ13" s="4"/>
      <c r="AK13" s="8">
        <v>1.2406095602708431E-2</v>
      </c>
    </row>
    <row r="14" spans="1:37" x14ac:dyDescent="0.55000000000000004">
      <c r="A14" s="1" t="s">
        <v>58</v>
      </c>
      <c r="C14" s="4" t="s">
        <v>43</v>
      </c>
      <c r="D14" s="4"/>
      <c r="E14" s="4" t="s">
        <v>43</v>
      </c>
      <c r="F14" s="4"/>
      <c r="G14" s="4" t="s">
        <v>59</v>
      </c>
      <c r="H14" s="4"/>
      <c r="I14" s="4" t="s">
        <v>60</v>
      </c>
      <c r="J14" s="4"/>
      <c r="K14" s="5">
        <v>0</v>
      </c>
      <c r="L14" s="4"/>
      <c r="M14" s="5">
        <v>0</v>
      </c>
      <c r="N14" s="4"/>
      <c r="O14" s="5">
        <v>30186</v>
      </c>
      <c r="P14" s="4"/>
      <c r="Q14" s="5">
        <v>26176795364</v>
      </c>
      <c r="R14" s="4"/>
      <c r="S14" s="5">
        <v>28556514533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30186</v>
      </c>
      <c r="AD14" s="4"/>
      <c r="AE14" s="5">
        <v>963380</v>
      </c>
      <c r="AF14" s="4"/>
      <c r="AG14" s="5">
        <v>26176795364</v>
      </c>
      <c r="AH14" s="4"/>
      <c r="AI14" s="5">
        <v>29075317823</v>
      </c>
      <c r="AJ14" s="4"/>
      <c r="AK14" s="8">
        <v>4.7009324358404268E-3</v>
      </c>
    </row>
    <row r="15" spans="1:37" x14ac:dyDescent="0.55000000000000004">
      <c r="A15" s="1" t="s">
        <v>61</v>
      </c>
      <c r="C15" s="4" t="s">
        <v>43</v>
      </c>
      <c r="D15" s="4"/>
      <c r="E15" s="4" t="s">
        <v>43</v>
      </c>
      <c r="F15" s="4"/>
      <c r="G15" s="4" t="s">
        <v>62</v>
      </c>
      <c r="H15" s="4"/>
      <c r="I15" s="4" t="s">
        <v>63</v>
      </c>
      <c r="J15" s="4"/>
      <c r="K15" s="5">
        <v>0</v>
      </c>
      <c r="L15" s="4"/>
      <c r="M15" s="5">
        <v>0</v>
      </c>
      <c r="N15" s="4"/>
      <c r="O15" s="5">
        <v>6037</v>
      </c>
      <c r="P15" s="4"/>
      <c r="Q15" s="5">
        <v>5109161656</v>
      </c>
      <c r="R15" s="4"/>
      <c r="S15" s="5">
        <v>5619066139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6037</v>
      </c>
      <c r="AD15" s="4"/>
      <c r="AE15" s="5">
        <v>948150</v>
      </c>
      <c r="AF15" s="4"/>
      <c r="AG15" s="5">
        <v>5109161656</v>
      </c>
      <c r="AH15" s="4"/>
      <c r="AI15" s="5">
        <v>5722944078</v>
      </c>
      <c r="AJ15" s="4"/>
      <c r="AK15" s="8">
        <v>9.2529249752480291E-4</v>
      </c>
    </row>
    <row r="16" spans="1:37" x14ac:dyDescent="0.55000000000000004">
      <c r="A16" s="1" t="s">
        <v>64</v>
      </c>
      <c r="C16" s="4" t="s">
        <v>43</v>
      </c>
      <c r="D16" s="4"/>
      <c r="E16" s="4" t="s">
        <v>43</v>
      </c>
      <c r="F16" s="4"/>
      <c r="G16" s="4" t="s">
        <v>65</v>
      </c>
      <c r="H16" s="4"/>
      <c r="I16" s="4" t="s">
        <v>66</v>
      </c>
      <c r="J16" s="4"/>
      <c r="K16" s="5">
        <v>0</v>
      </c>
      <c r="L16" s="4"/>
      <c r="M16" s="5">
        <v>0</v>
      </c>
      <c r="N16" s="4"/>
      <c r="O16" s="5">
        <v>52392</v>
      </c>
      <c r="P16" s="4"/>
      <c r="Q16" s="5">
        <v>42525144372</v>
      </c>
      <c r="R16" s="4"/>
      <c r="S16" s="5">
        <v>48670679720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52392</v>
      </c>
      <c r="AD16" s="4"/>
      <c r="AE16" s="5">
        <v>944770</v>
      </c>
      <c r="AF16" s="4"/>
      <c r="AG16" s="5">
        <v>42525144372</v>
      </c>
      <c r="AH16" s="4"/>
      <c r="AI16" s="5">
        <v>49489418256</v>
      </c>
      <c r="AJ16" s="4"/>
      <c r="AK16" s="8">
        <v>8.0015088029912803E-3</v>
      </c>
    </row>
    <row r="17" spans="1:37" x14ac:dyDescent="0.55000000000000004">
      <c r="A17" s="1" t="s">
        <v>67</v>
      </c>
      <c r="C17" s="4" t="s">
        <v>43</v>
      </c>
      <c r="D17" s="4"/>
      <c r="E17" s="4" t="s">
        <v>43</v>
      </c>
      <c r="F17" s="4"/>
      <c r="G17" s="4" t="s">
        <v>68</v>
      </c>
      <c r="H17" s="4"/>
      <c r="I17" s="4" t="s">
        <v>69</v>
      </c>
      <c r="J17" s="4"/>
      <c r="K17" s="5">
        <v>0</v>
      </c>
      <c r="L17" s="4"/>
      <c r="M17" s="5">
        <v>0</v>
      </c>
      <c r="N17" s="4"/>
      <c r="O17" s="5">
        <v>92699</v>
      </c>
      <c r="P17" s="4"/>
      <c r="Q17" s="5">
        <v>84485120260</v>
      </c>
      <c r="R17" s="4"/>
      <c r="S17" s="5">
        <v>90002755953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92699</v>
      </c>
      <c r="AD17" s="4"/>
      <c r="AE17" s="5">
        <v>985390</v>
      </c>
      <c r="AF17" s="4"/>
      <c r="AG17" s="5">
        <v>84485120260</v>
      </c>
      <c r="AH17" s="4"/>
      <c r="AI17" s="5">
        <v>91328111388</v>
      </c>
      <c r="AJ17" s="4"/>
      <c r="AK17" s="8">
        <v>1.4766039145005587E-2</v>
      </c>
    </row>
    <row r="18" spans="1:37" x14ac:dyDescent="0.55000000000000004">
      <c r="A18" s="1" t="s">
        <v>70</v>
      </c>
      <c r="C18" s="4" t="s">
        <v>43</v>
      </c>
      <c r="D18" s="4"/>
      <c r="E18" s="4" t="s">
        <v>43</v>
      </c>
      <c r="F18" s="4"/>
      <c r="G18" s="4" t="s">
        <v>71</v>
      </c>
      <c r="H18" s="4"/>
      <c r="I18" s="4" t="s">
        <v>72</v>
      </c>
      <c r="J18" s="4"/>
      <c r="K18" s="5">
        <v>0</v>
      </c>
      <c r="L18" s="4"/>
      <c r="M18" s="5">
        <v>0</v>
      </c>
      <c r="N18" s="4"/>
      <c r="O18" s="5">
        <v>45710</v>
      </c>
      <c r="P18" s="4"/>
      <c r="Q18" s="5">
        <v>33047687297</v>
      </c>
      <c r="R18" s="4"/>
      <c r="S18" s="5">
        <v>41764969327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45710</v>
      </c>
      <c r="AD18" s="4"/>
      <c r="AE18" s="5">
        <v>927370</v>
      </c>
      <c r="AF18" s="4"/>
      <c r="AG18" s="5">
        <v>33047687297</v>
      </c>
      <c r="AH18" s="4"/>
      <c r="AI18" s="5">
        <v>42382399497</v>
      </c>
      <c r="AJ18" s="4"/>
      <c r="AK18" s="8">
        <v>6.8524374425440746E-3</v>
      </c>
    </row>
    <row r="19" spans="1:37" x14ac:dyDescent="0.55000000000000004">
      <c r="A19" s="1" t="s">
        <v>73</v>
      </c>
      <c r="C19" s="4" t="s">
        <v>43</v>
      </c>
      <c r="D19" s="4"/>
      <c r="E19" s="4" t="s">
        <v>43</v>
      </c>
      <c r="F19" s="4"/>
      <c r="G19" s="4" t="s">
        <v>68</v>
      </c>
      <c r="H19" s="4"/>
      <c r="I19" s="4" t="s">
        <v>74</v>
      </c>
      <c r="J19" s="4"/>
      <c r="K19" s="5">
        <v>0</v>
      </c>
      <c r="L19" s="4"/>
      <c r="M19" s="5">
        <v>0</v>
      </c>
      <c r="N19" s="4"/>
      <c r="O19" s="5">
        <v>32031</v>
      </c>
      <c r="P19" s="4"/>
      <c r="Q19" s="5">
        <v>29099915497</v>
      </c>
      <c r="R19" s="4"/>
      <c r="S19" s="5">
        <v>30560041738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32031</v>
      </c>
      <c r="AD19" s="4"/>
      <c r="AE19" s="5">
        <v>969300</v>
      </c>
      <c r="AF19" s="4"/>
      <c r="AG19" s="5">
        <v>29099915497</v>
      </c>
      <c r="AH19" s="4"/>
      <c r="AI19" s="5">
        <v>31042020913</v>
      </c>
      <c r="AJ19" s="4"/>
      <c r="AK19" s="8">
        <v>5.0189113622869357E-3</v>
      </c>
    </row>
    <row r="20" spans="1:37" x14ac:dyDescent="0.55000000000000004">
      <c r="A20" s="1" t="s">
        <v>75</v>
      </c>
      <c r="C20" s="4" t="s">
        <v>43</v>
      </c>
      <c r="D20" s="4"/>
      <c r="E20" s="4" t="s">
        <v>43</v>
      </c>
      <c r="F20" s="4"/>
      <c r="G20" s="4" t="s">
        <v>76</v>
      </c>
      <c r="H20" s="4"/>
      <c r="I20" s="4" t="s">
        <v>77</v>
      </c>
      <c r="J20" s="4"/>
      <c r="K20" s="5">
        <v>0</v>
      </c>
      <c r="L20" s="4"/>
      <c r="M20" s="5">
        <v>0</v>
      </c>
      <c r="N20" s="4"/>
      <c r="O20" s="5">
        <v>191138</v>
      </c>
      <c r="P20" s="4"/>
      <c r="Q20" s="5">
        <v>161144418896</v>
      </c>
      <c r="R20" s="4"/>
      <c r="S20" s="5">
        <v>174020627223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191138</v>
      </c>
      <c r="AD20" s="4"/>
      <c r="AE20" s="5">
        <v>923950</v>
      </c>
      <c r="AF20" s="4"/>
      <c r="AG20" s="5">
        <v>161144418896</v>
      </c>
      <c r="AH20" s="4"/>
      <c r="AI20" s="5">
        <v>176569945995</v>
      </c>
      <c r="AJ20" s="4"/>
      <c r="AK20" s="8">
        <v>2.8548041723068733E-2</v>
      </c>
    </row>
    <row r="21" spans="1:37" x14ac:dyDescent="0.55000000000000004">
      <c r="A21" s="1" t="s">
        <v>78</v>
      </c>
      <c r="C21" s="4" t="s">
        <v>43</v>
      </c>
      <c r="D21" s="4"/>
      <c r="E21" s="4" t="s">
        <v>43</v>
      </c>
      <c r="F21" s="4"/>
      <c r="G21" s="4" t="s">
        <v>79</v>
      </c>
      <c r="H21" s="4"/>
      <c r="I21" s="4" t="s">
        <v>80</v>
      </c>
      <c r="J21" s="4"/>
      <c r="K21" s="5">
        <v>0</v>
      </c>
      <c r="L21" s="4"/>
      <c r="M21" s="5">
        <v>0</v>
      </c>
      <c r="N21" s="4"/>
      <c r="O21" s="5">
        <v>15630</v>
      </c>
      <c r="P21" s="4"/>
      <c r="Q21" s="5">
        <v>10817920391</v>
      </c>
      <c r="R21" s="4"/>
      <c r="S21" s="5">
        <v>11173268178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15630</v>
      </c>
      <c r="AD21" s="4"/>
      <c r="AE21" s="5">
        <v>732000</v>
      </c>
      <c r="AF21" s="4"/>
      <c r="AG21" s="5">
        <v>10817920391</v>
      </c>
      <c r="AH21" s="4"/>
      <c r="AI21" s="5">
        <v>11439086289</v>
      </c>
      <c r="AJ21" s="4"/>
      <c r="AK21" s="8">
        <v>1.8494852609934132E-3</v>
      </c>
    </row>
    <row r="22" spans="1:37" x14ac:dyDescent="0.55000000000000004">
      <c r="A22" s="1" t="s">
        <v>81</v>
      </c>
      <c r="C22" s="4" t="s">
        <v>43</v>
      </c>
      <c r="D22" s="4"/>
      <c r="E22" s="4" t="s">
        <v>43</v>
      </c>
      <c r="F22" s="4"/>
      <c r="G22" s="4" t="s">
        <v>82</v>
      </c>
      <c r="H22" s="4"/>
      <c r="I22" s="4" t="s">
        <v>48</v>
      </c>
      <c r="J22" s="4"/>
      <c r="K22" s="5">
        <v>0</v>
      </c>
      <c r="L22" s="4"/>
      <c r="M22" s="5">
        <v>0</v>
      </c>
      <c r="N22" s="4"/>
      <c r="O22" s="5">
        <v>834</v>
      </c>
      <c r="P22" s="4"/>
      <c r="Q22" s="5">
        <v>567648205</v>
      </c>
      <c r="R22" s="4"/>
      <c r="S22" s="5">
        <v>587096289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834</v>
      </c>
      <c r="AD22" s="4"/>
      <c r="AE22" s="5">
        <v>722400</v>
      </c>
      <c r="AF22" s="4"/>
      <c r="AG22" s="5">
        <v>567648205</v>
      </c>
      <c r="AH22" s="4"/>
      <c r="AI22" s="5">
        <v>602372400</v>
      </c>
      <c r="AJ22" s="4"/>
      <c r="AK22" s="8">
        <v>9.7392295790315356E-5</v>
      </c>
    </row>
    <row r="23" spans="1:37" x14ac:dyDescent="0.55000000000000004">
      <c r="A23" s="1" t="s">
        <v>83</v>
      </c>
      <c r="C23" s="4" t="s">
        <v>43</v>
      </c>
      <c r="D23" s="4"/>
      <c r="E23" s="4" t="s">
        <v>43</v>
      </c>
      <c r="F23" s="4"/>
      <c r="G23" s="4" t="s">
        <v>84</v>
      </c>
      <c r="H23" s="4"/>
      <c r="I23" s="4" t="s">
        <v>85</v>
      </c>
      <c r="J23" s="4"/>
      <c r="K23" s="5">
        <v>0</v>
      </c>
      <c r="L23" s="4"/>
      <c r="M23" s="5">
        <v>0</v>
      </c>
      <c r="N23" s="4"/>
      <c r="O23" s="5">
        <v>21628</v>
      </c>
      <c r="P23" s="4"/>
      <c r="Q23" s="5">
        <v>10794318971</v>
      </c>
      <c r="R23" s="4"/>
      <c r="S23" s="5">
        <v>12039638979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21628</v>
      </c>
      <c r="AD23" s="4"/>
      <c r="AE23" s="5">
        <v>568550</v>
      </c>
      <c r="AF23" s="4"/>
      <c r="AG23" s="5">
        <v>10794318971</v>
      </c>
      <c r="AH23" s="4"/>
      <c r="AI23" s="5">
        <v>12294370641</v>
      </c>
      <c r="AJ23" s="4"/>
      <c r="AK23" s="8">
        <v>1.9877686660677695E-3</v>
      </c>
    </row>
    <row r="24" spans="1:37" x14ac:dyDescent="0.55000000000000004">
      <c r="A24" s="1" t="s">
        <v>86</v>
      </c>
      <c r="C24" s="4" t="s">
        <v>43</v>
      </c>
      <c r="D24" s="4"/>
      <c r="E24" s="4" t="s">
        <v>43</v>
      </c>
      <c r="F24" s="4"/>
      <c r="G24" s="4" t="s">
        <v>87</v>
      </c>
      <c r="H24" s="4"/>
      <c r="I24" s="4" t="s">
        <v>88</v>
      </c>
      <c r="J24" s="4"/>
      <c r="K24" s="5">
        <v>0</v>
      </c>
      <c r="L24" s="4"/>
      <c r="M24" s="5">
        <v>0</v>
      </c>
      <c r="N24" s="4"/>
      <c r="O24" s="5">
        <v>459437</v>
      </c>
      <c r="P24" s="4"/>
      <c r="Q24" s="5">
        <v>367043902705</v>
      </c>
      <c r="R24" s="4"/>
      <c r="S24" s="5">
        <v>389862695216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459437</v>
      </c>
      <c r="AD24" s="4"/>
      <c r="AE24" s="5">
        <v>865590</v>
      </c>
      <c r="AF24" s="4"/>
      <c r="AG24" s="5">
        <v>367043902705</v>
      </c>
      <c r="AH24" s="4"/>
      <c r="AI24" s="5">
        <v>397611992591</v>
      </c>
      <c r="AJ24" s="4"/>
      <c r="AK24" s="8">
        <v>6.4286386282305347E-2</v>
      </c>
    </row>
    <row r="25" spans="1:37" x14ac:dyDescent="0.55000000000000004">
      <c r="A25" s="1" t="s">
        <v>89</v>
      </c>
      <c r="C25" s="4" t="s">
        <v>43</v>
      </c>
      <c r="D25" s="4"/>
      <c r="E25" s="4" t="s">
        <v>43</v>
      </c>
      <c r="F25" s="4"/>
      <c r="G25" s="4" t="s">
        <v>90</v>
      </c>
      <c r="H25" s="4"/>
      <c r="I25" s="4" t="s">
        <v>91</v>
      </c>
      <c r="J25" s="4"/>
      <c r="K25" s="5">
        <v>0</v>
      </c>
      <c r="L25" s="4"/>
      <c r="M25" s="5">
        <v>0</v>
      </c>
      <c r="N25" s="4"/>
      <c r="O25" s="5">
        <v>379763</v>
      </c>
      <c r="P25" s="4"/>
      <c r="Q25" s="5">
        <v>297642733252</v>
      </c>
      <c r="R25" s="4"/>
      <c r="S25" s="5">
        <v>319630347527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379763</v>
      </c>
      <c r="AD25" s="4"/>
      <c r="AE25" s="5">
        <v>855740</v>
      </c>
      <c r="AF25" s="4"/>
      <c r="AG25" s="5">
        <v>297642733252</v>
      </c>
      <c r="AH25" s="4"/>
      <c r="AI25" s="5">
        <v>324919487286</v>
      </c>
      <c r="AJ25" s="4"/>
      <c r="AK25" s="8">
        <v>5.2533374393972432E-2</v>
      </c>
    </row>
    <row r="26" spans="1:37" x14ac:dyDescent="0.55000000000000004">
      <c r="A26" s="1" t="s">
        <v>92</v>
      </c>
      <c r="C26" s="4" t="s">
        <v>43</v>
      </c>
      <c r="D26" s="4"/>
      <c r="E26" s="4" t="s">
        <v>43</v>
      </c>
      <c r="F26" s="4"/>
      <c r="G26" s="4" t="s">
        <v>93</v>
      </c>
      <c r="H26" s="4"/>
      <c r="I26" s="4" t="s">
        <v>94</v>
      </c>
      <c r="J26" s="4"/>
      <c r="K26" s="5">
        <v>0</v>
      </c>
      <c r="L26" s="4"/>
      <c r="M26" s="5">
        <v>0</v>
      </c>
      <c r="N26" s="4"/>
      <c r="O26" s="5">
        <v>6616</v>
      </c>
      <c r="P26" s="4"/>
      <c r="Q26" s="5">
        <v>3963702285</v>
      </c>
      <c r="R26" s="4"/>
      <c r="S26" s="5">
        <v>4011744419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6616</v>
      </c>
      <c r="AD26" s="4"/>
      <c r="AE26" s="5">
        <v>619500</v>
      </c>
      <c r="AF26" s="4"/>
      <c r="AG26" s="5">
        <v>3963702285</v>
      </c>
      <c r="AH26" s="4"/>
      <c r="AI26" s="5">
        <v>4097869126</v>
      </c>
      <c r="AJ26" s="4"/>
      <c r="AK26" s="8">
        <v>6.625484202619394E-4</v>
      </c>
    </row>
    <row r="27" spans="1:37" x14ac:dyDescent="0.55000000000000004">
      <c r="A27" s="1" t="s">
        <v>95</v>
      </c>
      <c r="C27" s="4" t="s">
        <v>43</v>
      </c>
      <c r="D27" s="4"/>
      <c r="E27" s="4" t="s">
        <v>43</v>
      </c>
      <c r="F27" s="4"/>
      <c r="G27" s="4" t="s">
        <v>96</v>
      </c>
      <c r="H27" s="4"/>
      <c r="I27" s="4" t="s">
        <v>97</v>
      </c>
      <c r="J27" s="4"/>
      <c r="K27" s="5">
        <v>0</v>
      </c>
      <c r="L27" s="4"/>
      <c r="M27" s="5">
        <v>0</v>
      </c>
      <c r="N27" s="4"/>
      <c r="O27" s="5">
        <v>857864</v>
      </c>
      <c r="P27" s="4"/>
      <c r="Q27" s="5">
        <v>683913136229</v>
      </c>
      <c r="R27" s="4"/>
      <c r="S27" s="5">
        <v>705551022094</v>
      </c>
      <c r="T27" s="4"/>
      <c r="U27" s="5">
        <v>0</v>
      </c>
      <c r="V27" s="4"/>
      <c r="W27" s="5">
        <v>0</v>
      </c>
      <c r="X27" s="4"/>
      <c r="Y27" s="5">
        <v>50000</v>
      </c>
      <c r="Z27" s="4"/>
      <c r="AA27" s="5">
        <v>42017882884</v>
      </c>
      <c r="AB27" s="5"/>
      <c r="AC27" s="5">
        <v>807864</v>
      </c>
      <c r="AD27" s="4"/>
      <c r="AE27" s="5">
        <v>844780</v>
      </c>
      <c r="AF27" s="4"/>
      <c r="AG27" s="5">
        <v>644051740003</v>
      </c>
      <c r="AH27" s="4"/>
      <c r="AI27" s="5">
        <v>682343652712</v>
      </c>
      <c r="AJ27" s="4"/>
      <c r="AK27" s="8">
        <v>0.11032214433392253</v>
      </c>
    </row>
    <row r="28" spans="1:37" x14ac:dyDescent="0.55000000000000004">
      <c r="A28" s="1" t="s">
        <v>98</v>
      </c>
      <c r="C28" s="4" t="s">
        <v>43</v>
      </c>
      <c r="D28" s="4"/>
      <c r="E28" s="4" t="s">
        <v>43</v>
      </c>
      <c r="F28" s="4"/>
      <c r="G28" s="4" t="s">
        <v>84</v>
      </c>
      <c r="H28" s="4"/>
      <c r="I28" s="4" t="s">
        <v>85</v>
      </c>
      <c r="J28" s="4"/>
      <c r="K28" s="5">
        <v>0</v>
      </c>
      <c r="L28" s="4"/>
      <c r="M28" s="5">
        <v>0</v>
      </c>
      <c r="N28" s="4"/>
      <c r="O28" s="5">
        <v>182237</v>
      </c>
      <c r="P28" s="4"/>
      <c r="Q28" s="5">
        <v>106787729262</v>
      </c>
      <c r="R28" s="4"/>
      <c r="S28" s="5">
        <v>108378565164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182237</v>
      </c>
      <c r="AD28" s="4"/>
      <c r="AE28" s="5">
        <v>607520</v>
      </c>
      <c r="AF28" s="4"/>
      <c r="AG28" s="5">
        <v>106787729262</v>
      </c>
      <c r="AH28" s="4"/>
      <c r="AI28" s="5">
        <v>110692555577</v>
      </c>
      <c r="AJ28" s="4"/>
      <c r="AK28" s="8">
        <v>1.789690582526873E-2</v>
      </c>
    </row>
    <row r="29" spans="1:37" x14ac:dyDescent="0.55000000000000004">
      <c r="A29" s="1" t="s">
        <v>99</v>
      </c>
      <c r="C29" s="4" t="s">
        <v>43</v>
      </c>
      <c r="D29" s="4"/>
      <c r="E29" s="4" t="s">
        <v>43</v>
      </c>
      <c r="F29" s="4"/>
      <c r="G29" s="4" t="s">
        <v>100</v>
      </c>
      <c r="H29" s="4"/>
      <c r="I29" s="4" t="s">
        <v>101</v>
      </c>
      <c r="J29" s="4"/>
      <c r="K29" s="5">
        <v>0</v>
      </c>
      <c r="L29" s="4"/>
      <c r="M29" s="5">
        <v>0</v>
      </c>
      <c r="N29" s="4"/>
      <c r="O29" s="5">
        <v>237434</v>
      </c>
      <c r="P29" s="4"/>
      <c r="Q29" s="5">
        <v>173546681721</v>
      </c>
      <c r="R29" s="4"/>
      <c r="S29" s="5">
        <v>188013644349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5"/>
      <c r="AC29" s="5">
        <v>237434</v>
      </c>
      <c r="AD29" s="4"/>
      <c r="AE29" s="5">
        <v>814200</v>
      </c>
      <c r="AF29" s="4"/>
      <c r="AG29" s="5">
        <v>173546681721</v>
      </c>
      <c r="AH29" s="4"/>
      <c r="AI29" s="5">
        <v>193283723774</v>
      </c>
      <c r="AJ29" s="4"/>
      <c r="AK29" s="8">
        <v>3.1250345462791811E-2</v>
      </c>
    </row>
    <row r="30" spans="1:37" x14ac:dyDescent="0.55000000000000004">
      <c r="A30" s="1" t="s">
        <v>102</v>
      </c>
      <c r="C30" s="4" t="s">
        <v>43</v>
      </c>
      <c r="D30" s="4"/>
      <c r="E30" s="4" t="s">
        <v>43</v>
      </c>
      <c r="F30" s="4"/>
      <c r="G30" s="4" t="s">
        <v>103</v>
      </c>
      <c r="H30" s="4"/>
      <c r="I30" s="4" t="s">
        <v>104</v>
      </c>
      <c r="J30" s="4"/>
      <c r="K30" s="5">
        <v>0</v>
      </c>
      <c r="L30" s="4"/>
      <c r="M30" s="5">
        <v>0</v>
      </c>
      <c r="N30" s="4"/>
      <c r="O30" s="5">
        <v>17112</v>
      </c>
      <c r="P30" s="4"/>
      <c r="Q30" s="5">
        <v>9614169998</v>
      </c>
      <c r="R30" s="4"/>
      <c r="S30" s="5">
        <v>9758573497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5"/>
      <c r="AC30" s="5">
        <v>17112</v>
      </c>
      <c r="AD30" s="4"/>
      <c r="AE30" s="5">
        <v>582290</v>
      </c>
      <c r="AF30" s="4"/>
      <c r="AG30" s="5">
        <v>9614169998</v>
      </c>
      <c r="AH30" s="4"/>
      <c r="AI30" s="5">
        <v>9962340478</v>
      </c>
      <c r="AJ30" s="4"/>
      <c r="AK30" s="8">
        <v>1.6107232180578121E-3</v>
      </c>
    </row>
    <row r="31" spans="1:37" x14ac:dyDescent="0.55000000000000004">
      <c r="A31" s="1" t="s">
        <v>105</v>
      </c>
      <c r="C31" s="4" t="s">
        <v>43</v>
      </c>
      <c r="D31" s="4"/>
      <c r="E31" s="4" t="s">
        <v>43</v>
      </c>
      <c r="F31" s="4"/>
      <c r="G31" s="4" t="s">
        <v>106</v>
      </c>
      <c r="H31" s="4"/>
      <c r="I31" s="4" t="s">
        <v>107</v>
      </c>
      <c r="J31" s="4"/>
      <c r="K31" s="5">
        <v>0</v>
      </c>
      <c r="L31" s="4"/>
      <c r="M31" s="5">
        <v>0</v>
      </c>
      <c r="N31" s="4"/>
      <c r="O31" s="5">
        <v>9850</v>
      </c>
      <c r="P31" s="4"/>
      <c r="Q31" s="5">
        <v>7023343792</v>
      </c>
      <c r="R31" s="4"/>
      <c r="S31" s="5">
        <v>7393153248</v>
      </c>
      <c r="T31" s="4"/>
      <c r="U31" s="5">
        <v>1078</v>
      </c>
      <c r="V31" s="4"/>
      <c r="W31" s="5">
        <v>799320148</v>
      </c>
      <c r="X31" s="4"/>
      <c r="Y31" s="5">
        <v>0</v>
      </c>
      <c r="Z31" s="4"/>
      <c r="AA31" s="5">
        <v>0</v>
      </c>
      <c r="AB31" s="5"/>
      <c r="AC31" s="5">
        <v>10928</v>
      </c>
      <c r="AD31" s="4"/>
      <c r="AE31" s="5">
        <v>764390</v>
      </c>
      <c r="AF31" s="4"/>
      <c r="AG31" s="5">
        <v>7822663940</v>
      </c>
      <c r="AH31" s="4"/>
      <c r="AI31" s="5">
        <v>8351739892</v>
      </c>
      <c r="AJ31" s="4"/>
      <c r="AK31" s="8">
        <v>1.3503193737386381E-3</v>
      </c>
    </row>
    <row r="32" spans="1:37" x14ac:dyDescent="0.55000000000000004">
      <c r="A32" s="1" t="s">
        <v>108</v>
      </c>
      <c r="C32" s="4" t="s">
        <v>43</v>
      </c>
      <c r="D32" s="4"/>
      <c r="E32" s="4" t="s">
        <v>43</v>
      </c>
      <c r="F32" s="4"/>
      <c r="G32" s="4" t="s">
        <v>109</v>
      </c>
      <c r="H32" s="4"/>
      <c r="I32" s="4" t="s">
        <v>110</v>
      </c>
      <c r="J32" s="4"/>
      <c r="K32" s="5">
        <v>15</v>
      </c>
      <c r="L32" s="4"/>
      <c r="M32" s="5">
        <v>15</v>
      </c>
      <c r="N32" s="4"/>
      <c r="O32" s="5">
        <v>10000</v>
      </c>
      <c r="P32" s="4"/>
      <c r="Q32" s="5">
        <v>9801776250</v>
      </c>
      <c r="R32" s="4"/>
      <c r="S32" s="5">
        <v>9948196562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5"/>
      <c r="AC32" s="5">
        <v>10000</v>
      </c>
      <c r="AD32" s="4"/>
      <c r="AE32" s="5">
        <v>995090</v>
      </c>
      <c r="AF32" s="4"/>
      <c r="AG32" s="5">
        <v>9801776250</v>
      </c>
      <c r="AH32" s="4"/>
      <c r="AI32" s="5">
        <v>9949096399</v>
      </c>
      <c r="AJ32" s="4"/>
      <c r="AK32" s="8">
        <v>1.6085818993993902E-3</v>
      </c>
    </row>
    <row r="33" spans="1:37" x14ac:dyDescent="0.55000000000000004">
      <c r="A33" s="1" t="s">
        <v>111</v>
      </c>
      <c r="C33" s="4" t="s">
        <v>43</v>
      </c>
      <c r="D33" s="4"/>
      <c r="E33" s="4" t="s">
        <v>43</v>
      </c>
      <c r="F33" s="4"/>
      <c r="G33" s="4" t="s">
        <v>112</v>
      </c>
      <c r="H33" s="4"/>
      <c r="I33" s="4" t="s">
        <v>113</v>
      </c>
      <c r="J33" s="4"/>
      <c r="K33" s="5">
        <v>16</v>
      </c>
      <c r="L33" s="4"/>
      <c r="M33" s="5">
        <v>16</v>
      </c>
      <c r="N33" s="4"/>
      <c r="O33" s="5">
        <v>400000</v>
      </c>
      <c r="P33" s="4"/>
      <c r="Q33" s="5">
        <v>382286482561</v>
      </c>
      <c r="R33" s="4"/>
      <c r="S33" s="5">
        <v>387266195277</v>
      </c>
      <c r="T33" s="4"/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5"/>
      <c r="AC33" s="5">
        <v>400000</v>
      </c>
      <c r="AD33" s="4"/>
      <c r="AE33" s="5">
        <v>971636</v>
      </c>
      <c r="AF33" s="4"/>
      <c r="AG33" s="5">
        <v>382286482561</v>
      </c>
      <c r="AH33" s="4"/>
      <c r="AI33" s="5">
        <v>388583956390</v>
      </c>
      <c r="AJ33" s="4"/>
      <c r="AK33" s="8">
        <v>6.28267225060542E-2</v>
      </c>
    </row>
    <row r="34" spans="1:37" x14ac:dyDescent="0.55000000000000004">
      <c r="A34" s="1" t="s">
        <v>114</v>
      </c>
      <c r="C34" s="4" t="s">
        <v>43</v>
      </c>
      <c r="D34" s="4"/>
      <c r="E34" s="4" t="s">
        <v>43</v>
      </c>
      <c r="F34" s="4"/>
      <c r="G34" s="4" t="s">
        <v>115</v>
      </c>
      <c r="H34" s="4"/>
      <c r="I34" s="4" t="s">
        <v>116</v>
      </c>
      <c r="J34" s="4"/>
      <c r="K34" s="5">
        <v>17</v>
      </c>
      <c r="L34" s="4"/>
      <c r="M34" s="5">
        <v>17</v>
      </c>
      <c r="N34" s="4"/>
      <c r="O34" s="5">
        <v>200000</v>
      </c>
      <c r="P34" s="4"/>
      <c r="Q34" s="5">
        <v>186418325000</v>
      </c>
      <c r="R34" s="4"/>
      <c r="S34" s="5">
        <v>189195502098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5"/>
      <c r="AC34" s="5">
        <v>200000</v>
      </c>
      <c r="AD34" s="4"/>
      <c r="AE34" s="5">
        <v>947355</v>
      </c>
      <c r="AF34" s="4"/>
      <c r="AG34" s="5">
        <v>186418325000</v>
      </c>
      <c r="AH34" s="4"/>
      <c r="AI34" s="5">
        <v>189436658381</v>
      </c>
      <c r="AJ34" s="4"/>
      <c r="AK34" s="8">
        <v>3.0628347292424543E-2</v>
      </c>
    </row>
    <row r="35" spans="1:37" x14ac:dyDescent="0.55000000000000004">
      <c r="A35" s="1" t="s">
        <v>117</v>
      </c>
      <c r="C35" s="4" t="s">
        <v>43</v>
      </c>
      <c r="D35" s="4"/>
      <c r="E35" s="4" t="s">
        <v>43</v>
      </c>
      <c r="F35" s="4"/>
      <c r="G35" s="4" t="s">
        <v>118</v>
      </c>
      <c r="H35" s="4"/>
      <c r="I35" s="4" t="s">
        <v>119</v>
      </c>
      <c r="J35" s="4"/>
      <c r="K35" s="5">
        <v>17</v>
      </c>
      <c r="L35" s="4"/>
      <c r="M35" s="5">
        <v>17</v>
      </c>
      <c r="N35" s="4"/>
      <c r="O35" s="5">
        <v>200000</v>
      </c>
      <c r="P35" s="4"/>
      <c r="Q35" s="5">
        <v>185144000000</v>
      </c>
      <c r="R35" s="4"/>
      <c r="S35" s="5">
        <v>189820388817</v>
      </c>
      <c r="T35" s="4"/>
      <c r="U35" s="5">
        <v>0</v>
      </c>
      <c r="V35" s="4"/>
      <c r="W35" s="5">
        <v>0</v>
      </c>
      <c r="X35" s="4"/>
      <c r="Y35" s="5">
        <v>0</v>
      </c>
      <c r="Z35" s="4"/>
      <c r="AA35" s="5">
        <v>0</v>
      </c>
      <c r="AB35" s="5"/>
      <c r="AC35" s="5">
        <v>200000</v>
      </c>
      <c r="AD35" s="4"/>
      <c r="AE35" s="5">
        <v>933000</v>
      </c>
      <c r="AF35" s="4"/>
      <c r="AG35" s="5">
        <v>185144000000</v>
      </c>
      <c r="AH35" s="4"/>
      <c r="AI35" s="5">
        <v>186566178750</v>
      </c>
      <c r="AJ35" s="4"/>
      <c r="AK35" s="8">
        <v>3.0164244685328953E-2</v>
      </c>
    </row>
    <row r="36" spans="1:37" x14ac:dyDescent="0.55000000000000004">
      <c r="A36" s="1" t="s">
        <v>120</v>
      </c>
      <c r="C36" s="4" t="s">
        <v>43</v>
      </c>
      <c r="D36" s="4"/>
      <c r="E36" s="4" t="s">
        <v>43</v>
      </c>
      <c r="F36" s="4"/>
      <c r="G36" s="4" t="s">
        <v>121</v>
      </c>
      <c r="H36" s="4"/>
      <c r="I36" s="4" t="s">
        <v>122</v>
      </c>
      <c r="J36" s="4"/>
      <c r="K36" s="5">
        <v>16</v>
      </c>
      <c r="L36" s="4"/>
      <c r="M36" s="5">
        <v>16</v>
      </c>
      <c r="N36" s="4"/>
      <c r="O36" s="5">
        <v>100000</v>
      </c>
      <c r="P36" s="4"/>
      <c r="Q36" s="5">
        <v>94164000000</v>
      </c>
      <c r="R36" s="4"/>
      <c r="S36" s="5">
        <v>95314021201</v>
      </c>
      <c r="T36" s="4"/>
      <c r="U36" s="5">
        <v>0</v>
      </c>
      <c r="V36" s="4"/>
      <c r="W36" s="5">
        <v>0</v>
      </c>
      <c r="X36" s="4"/>
      <c r="Y36" s="5">
        <v>0</v>
      </c>
      <c r="Z36" s="4"/>
      <c r="AA36" s="5">
        <v>0</v>
      </c>
      <c r="AB36" s="5"/>
      <c r="AC36" s="5">
        <v>100000</v>
      </c>
      <c r="AD36" s="4"/>
      <c r="AE36" s="5">
        <v>955797</v>
      </c>
      <c r="AF36" s="4"/>
      <c r="AG36" s="5">
        <v>94164000000</v>
      </c>
      <c r="AH36" s="4"/>
      <c r="AI36" s="5">
        <v>95562376179</v>
      </c>
      <c r="AJ36" s="4"/>
      <c r="AK36" s="8">
        <v>1.5450640180809336E-2</v>
      </c>
    </row>
    <row r="37" spans="1:37" x14ac:dyDescent="0.55000000000000004">
      <c r="A37" s="1" t="s">
        <v>123</v>
      </c>
      <c r="C37" s="4" t="s">
        <v>43</v>
      </c>
      <c r="D37" s="4"/>
      <c r="E37" s="4" t="s">
        <v>43</v>
      </c>
      <c r="F37" s="4"/>
      <c r="G37" s="4" t="s">
        <v>124</v>
      </c>
      <c r="H37" s="4"/>
      <c r="I37" s="4" t="s">
        <v>125</v>
      </c>
      <c r="J37" s="4"/>
      <c r="K37" s="5">
        <v>16</v>
      </c>
      <c r="L37" s="4"/>
      <c r="M37" s="5">
        <v>16</v>
      </c>
      <c r="N37" s="4"/>
      <c r="O37" s="5">
        <v>50000</v>
      </c>
      <c r="P37" s="4"/>
      <c r="Q37" s="5">
        <v>46710000000</v>
      </c>
      <c r="R37" s="4"/>
      <c r="S37" s="5">
        <v>47069817049</v>
      </c>
      <c r="T37" s="4"/>
      <c r="U37" s="5">
        <v>0</v>
      </c>
      <c r="V37" s="4"/>
      <c r="W37" s="5">
        <v>0</v>
      </c>
      <c r="X37" s="4"/>
      <c r="Y37" s="5">
        <v>0</v>
      </c>
      <c r="Z37" s="4"/>
      <c r="AA37" s="5">
        <v>0</v>
      </c>
      <c r="AB37" s="5"/>
      <c r="AC37" s="5">
        <v>50000</v>
      </c>
      <c r="AD37" s="4"/>
      <c r="AE37" s="5">
        <v>943168</v>
      </c>
      <c r="AF37" s="4"/>
      <c r="AG37" s="5">
        <v>46710000000</v>
      </c>
      <c r="AH37" s="4"/>
      <c r="AI37" s="5">
        <v>47149852540</v>
      </c>
      <c r="AJ37" s="4"/>
      <c r="AK37" s="8">
        <v>7.6232449976881937E-3</v>
      </c>
    </row>
    <row r="38" spans="1:37" x14ac:dyDescent="0.55000000000000004">
      <c r="A38" s="1" t="s">
        <v>126</v>
      </c>
      <c r="C38" s="4" t="s">
        <v>43</v>
      </c>
      <c r="D38" s="4"/>
      <c r="E38" s="4" t="s">
        <v>43</v>
      </c>
      <c r="F38" s="4"/>
      <c r="G38" s="4" t="s">
        <v>127</v>
      </c>
      <c r="H38" s="4"/>
      <c r="I38" s="4" t="s">
        <v>128</v>
      </c>
      <c r="J38" s="4"/>
      <c r="K38" s="5">
        <v>16</v>
      </c>
      <c r="L38" s="4"/>
      <c r="M38" s="5">
        <v>16</v>
      </c>
      <c r="N38" s="4"/>
      <c r="O38" s="5">
        <v>260000</v>
      </c>
      <c r="P38" s="4"/>
      <c r="Q38" s="5">
        <v>245586642499</v>
      </c>
      <c r="R38" s="4"/>
      <c r="S38" s="5">
        <v>248441901742</v>
      </c>
      <c r="T38" s="4"/>
      <c r="U38" s="5">
        <v>0</v>
      </c>
      <c r="V38" s="4"/>
      <c r="W38" s="5">
        <v>0</v>
      </c>
      <c r="X38" s="4"/>
      <c r="Y38" s="5">
        <v>0</v>
      </c>
      <c r="Z38" s="4"/>
      <c r="AA38" s="5">
        <v>0</v>
      </c>
      <c r="AB38" s="5"/>
      <c r="AC38" s="5">
        <v>260000</v>
      </c>
      <c r="AD38" s="4"/>
      <c r="AE38" s="5">
        <v>958157</v>
      </c>
      <c r="AF38" s="4"/>
      <c r="AG38" s="5">
        <v>245586642499</v>
      </c>
      <c r="AH38" s="4"/>
      <c r="AI38" s="5">
        <v>249075666851</v>
      </c>
      <c r="AJ38" s="4"/>
      <c r="AK38" s="8">
        <v>4.0270854076519168E-2</v>
      </c>
    </row>
    <row r="39" spans="1:37" x14ac:dyDescent="0.55000000000000004">
      <c r="A39" s="1" t="s">
        <v>129</v>
      </c>
      <c r="C39" s="4" t="s">
        <v>43</v>
      </c>
      <c r="D39" s="4"/>
      <c r="E39" s="4" t="s">
        <v>43</v>
      </c>
      <c r="F39" s="4"/>
      <c r="G39" s="4" t="s">
        <v>106</v>
      </c>
      <c r="H39" s="4"/>
      <c r="I39" s="4" t="s">
        <v>57</v>
      </c>
      <c r="J39" s="4"/>
      <c r="K39" s="5">
        <v>17</v>
      </c>
      <c r="L39" s="4"/>
      <c r="M39" s="5">
        <v>17</v>
      </c>
      <c r="N39" s="4"/>
      <c r="O39" s="5">
        <v>200000</v>
      </c>
      <c r="P39" s="4"/>
      <c r="Q39" s="5">
        <v>185168000000</v>
      </c>
      <c r="R39" s="4"/>
      <c r="S39" s="5">
        <v>189210899307</v>
      </c>
      <c r="T39" s="4"/>
      <c r="U39" s="5">
        <v>127254</v>
      </c>
      <c r="V39" s="4"/>
      <c r="W39" s="5">
        <v>120016772015</v>
      </c>
      <c r="X39" s="4"/>
      <c r="Y39" s="5">
        <v>0</v>
      </c>
      <c r="Z39" s="4"/>
      <c r="AA39" s="5">
        <v>0</v>
      </c>
      <c r="AB39" s="5"/>
      <c r="AC39" s="5">
        <v>327254</v>
      </c>
      <c r="AD39" s="4"/>
      <c r="AE39" s="5">
        <v>933000</v>
      </c>
      <c r="AF39" s="4"/>
      <c r="AG39" s="5">
        <v>305184772015</v>
      </c>
      <c r="AH39" s="4"/>
      <c r="AI39" s="5">
        <v>305272641319</v>
      </c>
      <c r="AJ39" s="4"/>
      <c r="AK39" s="8">
        <v>4.9356848653807663E-2</v>
      </c>
    </row>
    <row r="40" spans="1:37" x14ac:dyDescent="0.55000000000000004">
      <c r="A40" s="1" t="s">
        <v>130</v>
      </c>
      <c r="C40" s="4" t="s">
        <v>43</v>
      </c>
      <c r="D40" s="4"/>
      <c r="E40" s="4" t="s">
        <v>43</v>
      </c>
      <c r="F40" s="4"/>
      <c r="G40" s="4" t="s">
        <v>131</v>
      </c>
      <c r="H40" s="4"/>
      <c r="I40" s="4" t="s">
        <v>132</v>
      </c>
      <c r="J40" s="4"/>
      <c r="K40" s="5">
        <v>18</v>
      </c>
      <c r="L40" s="4"/>
      <c r="M40" s="5">
        <v>18</v>
      </c>
      <c r="N40" s="4"/>
      <c r="O40" s="5">
        <v>55000</v>
      </c>
      <c r="P40" s="4"/>
      <c r="Q40" s="5">
        <v>55000000000</v>
      </c>
      <c r="R40" s="4"/>
      <c r="S40" s="5">
        <v>53890230636</v>
      </c>
      <c r="T40" s="4"/>
      <c r="U40" s="5">
        <v>0</v>
      </c>
      <c r="V40" s="4"/>
      <c r="W40" s="5">
        <v>0</v>
      </c>
      <c r="X40" s="4"/>
      <c r="Y40" s="5">
        <v>0</v>
      </c>
      <c r="Z40" s="4"/>
      <c r="AA40" s="5">
        <v>0</v>
      </c>
      <c r="AB40" s="5"/>
      <c r="AC40" s="5">
        <v>55000</v>
      </c>
      <c r="AD40" s="4"/>
      <c r="AE40" s="5">
        <v>978000</v>
      </c>
      <c r="AF40" s="4"/>
      <c r="AG40" s="5">
        <v>55000000000</v>
      </c>
      <c r="AH40" s="4"/>
      <c r="AI40" s="5">
        <v>53780250562</v>
      </c>
      <c r="AJ40" s="4"/>
      <c r="AK40" s="8">
        <v>8.6952557428122152E-3</v>
      </c>
    </row>
    <row r="41" spans="1:37" x14ac:dyDescent="0.55000000000000004">
      <c r="A41" s="1" t="s">
        <v>133</v>
      </c>
      <c r="C41" s="4" t="s">
        <v>43</v>
      </c>
      <c r="D41" s="4"/>
      <c r="E41" s="4" t="s">
        <v>43</v>
      </c>
      <c r="F41" s="4"/>
      <c r="G41" s="4" t="s">
        <v>131</v>
      </c>
      <c r="H41" s="4"/>
      <c r="I41" s="4" t="s">
        <v>132</v>
      </c>
      <c r="J41" s="4"/>
      <c r="K41" s="5">
        <v>18</v>
      </c>
      <c r="L41" s="4"/>
      <c r="M41" s="5">
        <v>18</v>
      </c>
      <c r="N41" s="4"/>
      <c r="O41" s="5">
        <v>75000</v>
      </c>
      <c r="P41" s="4"/>
      <c r="Q41" s="5">
        <v>72608518751</v>
      </c>
      <c r="R41" s="4"/>
      <c r="S41" s="5">
        <v>73486678125</v>
      </c>
      <c r="T41" s="4"/>
      <c r="U41" s="5">
        <v>0</v>
      </c>
      <c r="V41" s="4"/>
      <c r="W41" s="5">
        <v>0</v>
      </c>
      <c r="X41" s="4"/>
      <c r="Y41" s="5">
        <v>0</v>
      </c>
      <c r="Z41" s="4"/>
      <c r="AA41" s="5">
        <v>0</v>
      </c>
      <c r="AB41" s="5"/>
      <c r="AC41" s="5">
        <v>75000</v>
      </c>
      <c r="AD41" s="4"/>
      <c r="AE41" s="5">
        <v>978000</v>
      </c>
      <c r="AF41" s="4"/>
      <c r="AG41" s="5">
        <v>72608518751</v>
      </c>
      <c r="AH41" s="4"/>
      <c r="AI41" s="5">
        <v>73336705312</v>
      </c>
      <c r="AJ41" s="4"/>
      <c r="AK41" s="8">
        <v>1.1857166922046055E-2</v>
      </c>
    </row>
    <row r="42" spans="1:37" ht="24.75" thickBot="1" x14ac:dyDescent="0.6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0">
        <f>SUM(Q9:Q41)</f>
        <v>4534378240208</v>
      </c>
      <c r="R42" s="4"/>
      <c r="S42" s="10">
        <f>SUM(S9:S41)</f>
        <v>4821504546831</v>
      </c>
      <c r="T42" s="4"/>
      <c r="U42" s="4"/>
      <c r="V42" s="4"/>
      <c r="W42" s="10">
        <f>SUM(W9:W41)</f>
        <v>120816092163</v>
      </c>
      <c r="X42" s="4"/>
      <c r="Y42" s="4"/>
      <c r="Z42" s="4"/>
      <c r="AA42" s="10">
        <f>SUM(AA9:AA41)</f>
        <v>42017882884</v>
      </c>
      <c r="AB42" s="5"/>
      <c r="AC42" s="4"/>
      <c r="AD42" s="4"/>
      <c r="AE42" s="4"/>
      <c r="AF42" s="4"/>
      <c r="AG42" s="10">
        <f>SUM(AG9:AG41)</f>
        <v>4615332936145</v>
      </c>
      <c r="AH42" s="4"/>
      <c r="AI42" s="10">
        <f>SUM(AI9:AI41)</f>
        <v>4963442504485</v>
      </c>
      <c r="AJ42" s="4"/>
      <c r="AK42" s="11">
        <f>SUM(AK9:AK41)</f>
        <v>0.8024953675417843</v>
      </c>
    </row>
    <row r="43" spans="1:37" ht="24.75" thickTop="1" x14ac:dyDescent="0.55000000000000004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/>
      <c r="R43" s="4"/>
      <c r="S43" s="5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5"/>
      <c r="AH43" s="4"/>
      <c r="AI43" s="5"/>
      <c r="AJ43" s="4"/>
      <c r="AK43" s="4"/>
    </row>
    <row r="44" spans="1:37" x14ac:dyDescent="0.55000000000000004"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3:AK3"/>
    <mergeCell ref="A2:AK2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8"/>
  <sheetViews>
    <sheetView rightToLeft="1" workbookViewId="0">
      <selection activeCell="I13" sqref="I13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6" spans="1:13" ht="24.75" x14ac:dyDescent="0.55000000000000004">
      <c r="A6" s="21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</row>
    <row r="7" spans="1:13" ht="24.75" x14ac:dyDescent="0.55000000000000004">
      <c r="A7" s="22" t="s">
        <v>3</v>
      </c>
      <c r="C7" s="22" t="s">
        <v>7</v>
      </c>
      <c r="E7" s="22" t="s">
        <v>134</v>
      </c>
      <c r="G7" s="22" t="s">
        <v>135</v>
      </c>
      <c r="I7" s="22" t="s">
        <v>136</v>
      </c>
      <c r="K7" s="22" t="s">
        <v>137</v>
      </c>
      <c r="M7" s="22" t="s">
        <v>138</v>
      </c>
    </row>
    <row r="8" spans="1:13" x14ac:dyDescent="0.55000000000000004">
      <c r="A8" s="1" t="s">
        <v>130</v>
      </c>
      <c r="C8" s="3">
        <v>55000</v>
      </c>
      <c r="D8" s="4"/>
      <c r="E8" s="5">
        <v>999999</v>
      </c>
      <c r="F8" s="4"/>
      <c r="G8" s="5">
        <v>978000</v>
      </c>
      <c r="H8" s="4"/>
      <c r="I8" s="8">
        <f>(G8-E8)/G8</f>
        <v>-2.2493865030674846E-2</v>
      </c>
      <c r="J8" s="4"/>
      <c r="K8" s="5">
        <v>53790000000</v>
      </c>
      <c r="M8" s="1" t="s">
        <v>199</v>
      </c>
    </row>
    <row r="9" spans="1:13" x14ac:dyDescent="0.55000000000000004">
      <c r="A9" s="1" t="s">
        <v>133</v>
      </c>
      <c r="C9" s="3">
        <v>75000</v>
      </c>
      <c r="D9" s="4"/>
      <c r="E9" s="5">
        <v>999990</v>
      </c>
      <c r="F9" s="4"/>
      <c r="G9" s="5">
        <v>978000</v>
      </c>
      <c r="H9" s="4"/>
      <c r="I9" s="8">
        <f>(G9-E9)/G9</f>
        <v>-2.2484662576687117E-2</v>
      </c>
      <c r="J9" s="4"/>
      <c r="K9" s="5">
        <v>73350000000</v>
      </c>
      <c r="M9" s="1" t="s">
        <v>199</v>
      </c>
    </row>
    <row r="10" spans="1:13" x14ac:dyDescent="0.55000000000000004">
      <c r="A10" s="1" t="s">
        <v>49</v>
      </c>
      <c r="C10" s="3">
        <v>542241</v>
      </c>
      <c r="D10" s="4"/>
      <c r="E10" s="5">
        <v>989000</v>
      </c>
      <c r="F10" s="4"/>
      <c r="G10" s="5">
        <v>989815</v>
      </c>
      <c r="H10" s="4"/>
      <c r="I10" s="8">
        <f t="shared" ref="I10:I17" si="0">(G10-E10)/G10</f>
        <v>8.2338618832812193E-4</v>
      </c>
      <c r="J10" s="4"/>
      <c r="K10" s="5">
        <v>536718275415</v>
      </c>
      <c r="M10" s="1" t="s">
        <v>199</v>
      </c>
    </row>
    <row r="11" spans="1:13" x14ac:dyDescent="0.55000000000000004">
      <c r="A11" s="1" t="s">
        <v>111</v>
      </c>
      <c r="C11" s="3">
        <v>400000</v>
      </c>
      <c r="D11" s="4"/>
      <c r="E11" s="5">
        <v>979950</v>
      </c>
      <c r="F11" s="4"/>
      <c r="G11" s="5">
        <v>971636</v>
      </c>
      <c r="H11" s="4"/>
      <c r="I11" s="8">
        <f>(G11-E11)/G11</f>
        <v>-8.5567023041550547E-3</v>
      </c>
      <c r="J11" s="4"/>
      <c r="K11" s="5">
        <v>388654400000</v>
      </c>
      <c r="M11" s="1" t="s">
        <v>199</v>
      </c>
    </row>
    <row r="12" spans="1:13" x14ac:dyDescent="0.55000000000000004">
      <c r="A12" s="1" t="s">
        <v>114</v>
      </c>
      <c r="C12" s="3">
        <v>200000</v>
      </c>
      <c r="D12" s="4"/>
      <c r="E12" s="5">
        <v>978450</v>
      </c>
      <c r="F12" s="4"/>
      <c r="G12" s="5">
        <v>947355</v>
      </c>
      <c r="H12" s="4"/>
      <c r="I12" s="8">
        <f>(G12-E12)/G12</f>
        <v>-3.2822964992004051E-2</v>
      </c>
      <c r="J12" s="4"/>
      <c r="K12" s="5">
        <v>189471000000</v>
      </c>
      <c r="M12" s="1" t="s">
        <v>199</v>
      </c>
    </row>
    <row r="13" spans="1:13" x14ac:dyDescent="0.55000000000000004">
      <c r="A13" s="1" t="s">
        <v>117</v>
      </c>
      <c r="C13" s="3">
        <v>200000</v>
      </c>
      <c r="D13" s="4"/>
      <c r="E13" s="5">
        <v>999490</v>
      </c>
      <c r="F13" s="4"/>
      <c r="G13" s="5">
        <v>933000</v>
      </c>
      <c r="H13" s="4"/>
      <c r="I13" s="8">
        <f t="shared" si="0"/>
        <v>-7.12647374062165E-2</v>
      </c>
      <c r="J13" s="4"/>
      <c r="K13" s="5">
        <v>186600000000</v>
      </c>
      <c r="M13" s="1" t="s">
        <v>199</v>
      </c>
    </row>
    <row r="14" spans="1:13" x14ac:dyDescent="0.55000000000000004">
      <c r="A14" s="1" t="s">
        <v>129</v>
      </c>
      <c r="C14" s="3">
        <v>327254</v>
      </c>
      <c r="D14" s="4"/>
      <c r="E14" s="5">
        <v>943100</v>
      </c>
      <c r="F14" s="4"/>
      <c r="G14" s="5">
        <v>933000</v>
      </c>
      <c r="H14" s="4"/>
      <c r="I14" s="8">
        <f t="shared" si="0"/>
        <v>-1.0825294748124331E-2</v>
      </c>
      <c r="J14" s="4"/>
      <c r="K14" s="5">
        <v>305327982000</v>
      </c>
      <c r="M14" s="1" t="s">
        <v>199</v>
      </c>
    </row>
    <row r="15" spans="1:13" x14ac:dyDescent="0.55000000000000004">
      <c r="A15" s="1" t="s">
        <v>126</v>
      </c>
      <c r="C15" s="3">
        <v>260000</v>
      </c>
      <c r="D15" s="4"/>
      <c r="E15" s="5">
        <v>945000</v>
      </c>
      <c r="F15" s="4"/>
      <c r="G15" s="5">
        <v>958157</v>
      </c>
      <c r="H15" s="4"/>
      <c r="I15" s="8">
        <f t="shared" si="0"/>
        <v>1.3731570087156907E-2</v>
      </c>
      <c r="J15" s="4"/>
      <c r="K15" s="5">
        <v>249120820000</v>
      </c>
      <c r="M15" s="1" t="s">
        <v>199</v>
      </c>
    </row>
    <row r="16" spans="1:13" x14ac:dyDescent="0.55000000000000004">
      <c r="A16" s="1" t="s">
        <v>120</v>
      </c>
      <c r="C16" s="3">
        <v>100000</v>
      </c>
      <c r="D16" s="4"/>
      <c r="E16" s="5">
        <v>943750</v>
      </c>
      <c r="F16" s="4"/>
      <c r="G16" s="5">
        <v>955797</v>
      </c>
      <c r="H16" s="4"/>
      <c r="I16" s="8">
        <f t="shared" si="0"/>
        <v>1.2604140837437237E-2</v>
      </c>
      <c r="J16" s="4"/>
      <c r="K16" s="5">
        <v>95579700000</v>
      </c>
      <c r="M16" s="1" t="s">
        <v>199</v>
      </c>
    </row>
    <row r="17" spans="1:13" x14ac:dyDescent="0.55000000000000004">
      <c r="A17" s="1" t="s">
        <v>123</v>
      </c>
      <c r="C17" s="3">
        <v>50000</v>
      </c>
      <c r="D17" s="4"/>
      <c r="E17" s="5">
        <v>946010</v>
      </c>
      <c r="F17" s="4"/>
      <c r="G17" s="5">
        <v>943168</v>
      </c>
      <c r="H17" s="4"/>
      <c r="I17" s="8">
        <f t="shared" si="0"/>
        <v>-3.0132489651896587E-3</v>
      </c>
      <c r="J17" s="4"/>
      <c r="K17" s="5">
        <v>47158400000</v>
      </c>
      <c r="M17" s="1" t="s">
        <v>199</v>
      </c>
    </row>
    <row r="18" spans="1:13" x14ac:dyDescent="0.55000000000000004">
      <c r="D18" s="4"/>
      <c r="E18" s="4"/>
      <c r="F18" s="4"/>
      <c r="G18" s="4"/>
      <c r="H18" s="4"/>
      <c r="I18" s="8"/>
      <c r="J18" s="4"/>
      <c r="K18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2"/>
  <sheetViews>
    <sheetView rightToLeft="1" workbookViewId="0">
      <selection activeCell="S9" sqref="S9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3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3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3" ht="24.75" x14ac:dyDescent="0.55000000000000004">
      <c r="A6" s="21" t="s">
        <v>140</v>
      </c>
      <c r="C6" s="22" t="s">
        <v>141</v>
      </c>
      <c r="D6" s="22" t="s">
        <v>141</v>
      </c>
      <c r="E6" s="22" t="s">
        <v>141</v>
      </c>
      <c r="F6" s="22" t="s">
        <v>141</v>
      </c>
      <c r="G6" s="22" t="s">
        <v>141</v>
      </c>
      <c r="H6" s="22" t="s">
        <v>141</v>
      </c>
      <c r="I6" s="22" t="s">
        <v>141</v>
      </c>
      <c r="K6" s="22" t="s">
        <v>198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23" ht="24.75" x14ac:dyDescent="0.55000000000000004">
      <c r="A7" s="22" t="s">
        <v>140</v>
      </c>
      <c r="C7" s="22" t="s">
        <v>142</v>
      </c>
      <c r="E7" s="22" t="s">
        <v>143</v>
      </c>
      <c r="G7" s="22" t="s">
        <v>144</v>
      </c>
      <c r="I7" s="22" t="s">
        <v>40</v>
      </c>
      <c r="K7" s="22" t="s">
        <v>145</v>
      </c>
      <c r="M7" s="22" t="s">
        <v>146</v>
      </c>
      <c r="O7" s="22" t="s">
        <v>147</v>
      </c>
      <c r="Q7" s="22" t="s">
        <v>145</v>
      </c>
      <c r="S7" s="22" t="s">
        <v>139</v>
      </c>
    </row>
    <row r="8" spans="1:23" x14ac:dyDescent="0.55000000000000004">
      <c r="A8" s="1" t="s">
        <v>148</v>
      </c>
      <c r="C8" s="4" t="s">
        <v>149</v>
      </c>
      <c r="D8" s="4"/>
      <c r="E8" s="4" t="s">
        <v>150</v>
      </c>
      <c r="F8" s="4"/>
      <c r="G8" s="4" t="s">
        <v>151</v>
      </c>
      <c r="H8" s="4"/>
      <c r="I8" s="5">
        <v>8</v>
      </c>
      <c r="J8" s="4"/>
      <c r="K8" s="5">
        <v>120026113571</v>
      </c>
      <c r="L8" s="4"/>
      <c r="M8" s="5">
        <v>296665674994</v>
      </c>
      <c r="N8" s="4"/>
      <c r="O8" s="5">
        <v>407774867762</v>
      </c>
      <c r="P8" s="4"/>
      <c r="Q8" s="5">
        <v>8916920803</v>
      </c>
      <c r="R8" s="4"/>
      <c r="S8" s="8">
        <v>1.441698504753193E-3</v>
      </c>
      <c r="T8" s="4"/>
      <c r="U8" s="4"/>
      <c r="V8" s="4"/>
      <c r="W8" s="4"/>
    </row>
    <row r="9" spans="1:23" x14ac:dyDescent="0.55000000000000004">
      <c r="A9" s="1" t="s">
        <v>148</v>
      </c>
      <c r="C9" s="4" t="s">
        <v>152</v>
      </c>
      <c r="D9" s="4"/>
      <c r="E9" s="4" t="s">
        <v>153</v>
      </c>
      <c r="F9" s="4"/>
      <c r="G9" s="4" t="s">
        <v>154</v>
      </c>
      <c r="H9" s="4"/>
      <c r="I9" s="5">
        <v>8</v>
      </c>
      <c r="J9" s="4"/>
      <c r="K9" s="5">
        <v>31245317681</v>
      </c>
      <c r="L9" s="4"/>
      <c r="M9" s="5">
        <v>328222621670</v>
      </c>
      <c r="N9" s="4"/>
      <c r="O9" s="5">
        <v>58826356870</v>
      </c>
      <c r="P9" s="4"/>
      <c r="Q9" s="5">
        <v>300641582481</v>
      </c>
      <c r="R9" s="4"/>
      <c r="S9" s="8">
        <v>4.8608093478150795E-2</v>
      </c>
      <c r="T9" s="4"/>
      <c r="U9" s="4"/>
      <c r="V9" s="4"/>
      <c r="W9" s="4"/>
    </row>
    <row r="10" spans="1:23" x14ac:dyDescent="0.55000000000000004">
      <c r="A10" s="1" t="s">
        <v>155</v>
      </c>
      <c r="C10" s="4" t="s">
        <v>156</v>
      </c>
      <c r="D10" s="4"/>
      <c r="E10" s="4" t="s">
        <v>150</v>
      </c>
      <c r="F10" s="4"/>
      <c r="G10" s="4" t="s">
        <v>157</v>
      </c>
      <c r="H10" s="4"/>
      <c r="I10" s="5">
        <v>10</v>
      </c>
      <c r="J10" s="4"/>
      <c r="K10" s="5">
        <v>127667082538</v>
      </c>
      <c r="L10" s="4"/>
      <c r="M10" s="5">
        <v>845240569674</v>
      </c>
      <c r="N10" s="4"/>
      <c r="O10" s="5">
        <v>872571066724</v>
      </c>
      <c r="P10" s="4"/>
      <c r="Q10" s="5">
        <v>100336585488</v>
      </c>
      <c r="R10" s="4"/>
      <c r="S10" s="8">
        <v>1.6222540097184993E-2</v>
      </c>
      <c r="T10" s="4"/>
      <c r="U10" s="4"/>
      <c r="V10" s="4"/>
      <c r="W10" s="4"/>
    </row>
    <row r="11" spans="1:23" ht="24.75" thickBot="1" x14ac:dyDescent="0.6">
      <c r="C11" s="4"/>
      <c r="D11" s="4"/>
      <c r="E11" s="4"/>
      <c r="F11" s="4"/>
      <c r="G11" s="4"/>
      <c r="H11" s="4"/>
      <c r="I11" s="4"/>
      <c r="J11" s="4"/>
      <c r="K11" s="10">
        <f>SUM(K8:K10)</f>
        <v>278938513790</v>
      </c>
      <c r="L11" s="4"/>
      <c r="M11" s="10">
        <f>SUM(M8:M10)</f>
        <v>1470128866338</v>
      </c>
      <c r="N11" s="4"/>
      <c r="O11" s="10">
        <f>SUM(O8:O10)</f>
        <v>1339172291356</v>
      </c>
      <c r="P11" s="4"/>
      <c r="Q11" s="10">
        <f>SUM(Q8:Q10)</f>
        <v>409895088772</v>
      </c>
      <c r="R11" s="4"/>
      <c r="S11" s="11">
        <f>SUM(S8:S10)</f>
        <v>6.627233208008898E-2</v>
      </c>
      <c r="T11" s="4"/>
      <c r="U11" s="4"/>
      <c r="V11" s="4"/>
      <c r="W11" s="4"/>
    </row>
    <row r="12" spans="1:23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6"/>
  <sheetViews>
    <sheetView rightToLeft="1" workbookViewId="0">
      <selection activeCell="C16" sqref="C16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1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7109375" style="1" bestFit="1" customWidth="1"/>
    <col min="11" max="16384" width="9.140625" style="1"/>
  </cols>
  <sheetData>
    <row r="2" spans="1:10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10" ht="24.75" x14ac:dyDescent="0.55000000000000004">
      <c r="A3" s="20" t="s">
        <v>158</v>
      </c>
      <c r="B3" s="20"/>
      <c r="C3" s="20"/>
      <c r="D3" s="20"/>
      <c r="E3" s="20"/>
      <c r="F3" s="20"/>
      <c r="G3" s="20"/>
    </row>
    <row r="4" spans="1:10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10" ht="24.75" x14ac:dyDescent="0.55000000000000004">
      <c r="A6" s="22" t="s">
        <v>162</v>
      </c>
      <c r="C6" s="22" t="s">
        <v>145</v>
      </c>
      <c r="E6" s="22" t="s">
        <v>187</v>
      </c>
      <c r="G6" s="22" t="s">
        <v>13</v>
      </c>
      <c r="J6" s="16"/>
    </row>
    <row r="7" spans="1:10" x14ac:dyDescent="0.55000000000000004">
      <c r="A7" s="1" t="s">
        <v>195</v>
      </c>
      <c r="C7" s="5">
        <v>7140832453</v>
      </c>
      <c r="E7" s="8">
        <f>C7/$C$11</f>
        <v>7.6860741318996076E-2</v>
      </c>
      <c r="G7" s="8">
        <v>5.4875947065836858E-3</v>
      </c>
      <c r="J7" s="16"/>
    </row>
    <row r="8" spans="1:10" x14ac:dyDescent="0.55000000000000004">
      <c r="A8" s="1" t="s">
        <v>196</v>
      </c>
      <c r="C8" s="5">
        <v>85729810483</v>
      </c>
      <c r="E8" s="8">
        <f t="shared" ref="E8:E10" si="0">C8/$C$11</f>
        <v>0.92275751184893695</v>
      </c>
      <c r="G8" s="8">
        <v>1.3860899105948435E-2</v>
      </c>
      <c r="J8" s="16"/>
    </row>
    <row r="9" spans="1:10" x14ac:dyDescent="0.55000000000000004">
      <c r="A9" s="1" t="s">
        <v>197</v>
      </c>
      <c r="C9" s="5">
        <v>35450026</v>
      </c>
      <c r="E9" s="8">
        <f t="shared" si="0"/>
        <v>3.8156829698377534E-4</v>
      </c>
      <c r="G9" s="8">
        <v>5.7316029385914253E-6</v>
      </c>
      <c r="J9" s="16"/>
    </row>
    <row r="10" spans="1:10" x14ac:dyDescent="0.55000000000000004">
      <c r="A10" s="1" t="s">
        <v>204</v>
      </c>
      <c r="C10" s="5">
        <v>16587</v>
      </c>
      <c r="E10" s="8">
        <f t="shared" si="0"/>
        <v>1.7853508322024592E-7</v>
      </c>
      <c r="G10" s="8">
        <v>2.6818061555840882E-9</v>
      </c>
      <c r="J10" s="16"/>
    </row>
    <row r="11" spans="1:10" ht="24.75" thickBot="1" x14ac:dyDescent="0.6">
      <c r="C11" s="12">
        <f>SUM(C7:C10)</f>
        <v>92906109549</v>
      </c>
      <c r="E11" s="11">
        <f>SUM(E7:E10)</f>
        <v>1</v>
      </c>
      <c r="G11" s="11">
        <f>SUM(G7:G10)</f>
        <v>1.9354228097276865E-2</v>
      </c>
      <c r="J11" s="16"/>
    </row>
    <row r="12" spans="1:10" ht="24.75" thickTop="1" x14ac:dyDescent="0.55000000000000004">
      <c r="C12" s="15"/>
      <c r="J12" s="16"/>
    </row>
    <row r="13" spans="1:10" x14ac:dyDescent="0.55000000000000004">
      <c r="J13" s="17"/>
    </row>
    <row r="14" spans="1:10" x14ac:dyDescent="0.55000000000000004">
      <c r="J14" s="17"/>
    </row>
    <row r="15" spans="1:10" x14ac:dyDescent="0.55000000000000004">
      <c r="J15" s="17"/>
    </row>
    <row r="16" spans="1:10" x14ac:dyDescent="0.55000000000000004">
      <c r="J16" s="1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workbookViewId="0">
      <selection activeCell="K26" sqref="K26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2" t="s">
        <v>159</v>
      </c>
      <c r="B6" s="22" t="s">
        <v>159</v>
      </c>
      <c r="C6" s="22" t="s">
        <v>159</v>
      </c>
      <c r="D6" s="22" t="s">
        <v>159</v>
      </c>
      <c r="E6" s="22" t="s">
        <v>159</v>
      </c>
      <c r="F6" s="22" t="s">
        <v>159</v>
      </c>
      <c r="G6" s="22" t="s">
        <v>159</v>
      </c>
      <c r="I6" s="22" t="s">
        <v>160</v>
      </c>
      <c r="J6" s="22" t="s">
        <v>160</v>
      </c>
      <c r="K6" s="22" t="s">
        <v>160</v>
      </c>
      <c r="L6" s="22" t="s">
        <v>160</v>
      </c>
      <c r="M6" s="22" t="s">
        <v>160</v>
      </c>
      <c r="O6" s="22" t="s">
        <v>161</v>
      </c>
      <c r="P6" s="22" t="s">
        <v>161</v>
      </c>
      <c r="Q6" s="22" t="s">
        <v>161</v>
      </c>
      <c r="R6" s="22" t="s">
        <v>161</v>
      </c>
      <c r="S6" s="22" t="s">
        <v>161</v>
      </c>
    </row>
    <row r="7" spans="1:19" ht="24.75" x14ac:dyDescent="0.55000000000000004">
      <c r="A7" s="22" t="s">
        <v>162</v>
      </c>
      <c r="C7" s="22" t="s">
        <v>163</v>
      </c>
      <c r="E7" s="22" t="s">
        <v>39</v>
      </c>
      <c r="G7" s="22" t="s">
        <v>40</v>
      </c>
      <c r="I7" s="22" t="s">
        <v>164</v>
      </c>
      <c r="K7" s="22" t="s">
        <v>165</v>
      </c>
      <c r="M7" s="22" t="s">
        <v>166</v>
      </c>
      <c r="O7" s="22" t="s">
        <v>164</v>
      </c>
      <c r="Q7" s="22" t="s">
        <v>165</v>
      </c>
      <c r="S7" s="22" t="s">
        <v>166</v>
      </c>
    </row>
    <row r="8" spans="1:19" x14ac:dyDescent="0.55000000000000004">
      <c r="A8" s="1" t="s">
        <v>130</v>
      </c>
      <c r="C8" s="4" t="s">
        <v>200</v>
      </c>
      <c r="D8" s="4"/>
      <c r="E8" s="4" t="s">
        <v>132</v>
      </c>
      <c r="F8" s="4"/>
      <c r="G8" s="5">
        <v>18</v>
      </c>
      <c r="I8" s="5">
        <v>883393199</v>
      </c>
      <c r="J8" s="4"/>
      <c r="K8" s="5">
        <v>0</v>
      </c>
      <c r="L8" s="4"/>
      <c r="M8" s="5">
        <v>883393199</v>
      </c>
      <c r="N8" s="4"/>
      <c r="O8" s="5">
        <v>1686327124</v>
      </c>
      <c r="P8" s="4"/>
      <c r="Q8" s="5">
        <v>0</v>
      </c>
      <c r="R8" s="4"/>
      <c r="S8" s="5">
        <v>1686327124</v>
      </c>
    </row>
    <row r="9" spans="1:19" x14ac:dyDescent="0.55000000000000004">
      <c r="A9" s="1" t="s">
        <v>133</v>
      </c>
      <c r="C9" s="4" t="s">
        <v>200</v>
      </c>
      <c r="D9" s="4"/>
      <c r="E9" s="4" t="s">
        <v>132</v>
      </c>
      <c r="F9" s="4"/>
      <c r="G9" s="5">
        <v>18</v>
      </c>
      <c r="I9" s="5">
        <v>1204627089</v>
      </c>
      <c r="J9" s="4"/>
      <c r="K9" s="5">
        <v>0</v>
      </c>
      <c r="L9" s="4"/>
      <c r="M9" s="5">
        <v>1204627089</v>
      </c>
      <c r="N9" s="4"/>
      <c r="O9" s="5">
        <v>2699712328</v>
      </c>
      <c r="P9" s="4"/>
      <c r="Q9" s="5">
        <v>0</v>
      </c>
      <c r="R9" s="4"/>
      <c r="S9" s="5">
        <v>2699712328</v>
      </c>
    </row>
    <row r="10" spans="1:19" x14ac:dyDescent="0.55000000000000004">
      <c r="A10" s="1" t="s">
        <v>168</v>
      </c>
      <c r="C10" s="4" t="s">
        <v>200</v>
      </c>
      <c r="D10" s="4"/>
      <c r="E10" s="4" t="s">
        <v>169</v>
      </c>
      <c r="F10" s="4"/>
      <c r="G10" s="5">
        <v>19</v>
      </c>
      <c r="I10" s="5">
        <v>0</v>
      </c>
      <c r="J10" s="4"/>
      <c r="K10" s="5">
        <v>0</v>
      </c>
      <c r="L10" s="4"/>
      <c r="M10" s="5">
        <v>0</v>
      </c>
      <c r="N10" s="4"/>
      <c r="O10" s="5">
        <v>1423603115</v>
      </c>
      <c r="P10" s="4"/>
      <c r="Q10" s="5">
        <v>0</v>
      </c>
      <c r="R10" s="4"/>
      <c r="S10" s="5">
        <v>1423603115</v>
      </c>
    </row>
    <row r="11" spans="1:19" x14ac:dyDescent="0.55000000000000004">
      <c r="A11" s="1" t="s">
        <v>123</v>
      </c>
      <c r="C11" s="4" t="s">
        <v>200</v>
      </c>
      <c r="D11" s="4"/>
      <c r="E11" s="4" t="s">
        <v>125</v>
      </c>
      <c r="F11" s="4"/>
      <c r="G11" s="5">
        <v>16</v>
      </c>
      <c r="I11" s="5">
        <v>703610356</v>
      </c>
      <c r="J11" s="4"/>
      <c r="K11" s="5">
        <v>0</v>
      </c>
      <c r="L11" s="4"/>
      <c r="M11" s="5">
        <v>703610356</v>
      </c>
      <c r="N11" s="4"/>
      <c r="O11" s="5">
        <v>1344876720</v>
      </c>
      <c r="P11" s="4"/>
      <c r="Q11" s="5">
        <v>0</v>
      </c>
      <c r="R11" s="4"/>
      <c r="S11" s="5">
        <v>1344876720</v>
      </c>
    </row>
    <row r="12" spans="1:19" x14ac:dyDescent="0.55000000000000004">
      <c r="A12" s="1" t="s">
        <v>120</v>
      </c>
      <c r="C12" s="4" t="s">
        <v>200</v>
      </c>
      <c r="D12" s="4"/>
      <c r="E12" s="4" t="s">
        <v>122</v>
      </c>
      <c r="F12" s="4"/>
      <c r="G12" s="5">
        <v>16</v>
      </c>
      <c r="I12" s="5">
        <v>1330232726</v>
      </c>
      <c r="J12" s="4"/>
      <c r="K12" s="5">
        <v>0</v>
      </c>
      <c r="L12" s="4"/>
      <c r="M12" s="5">
        <v>1330232726</v>
      </c>
      <c r="N12" s="4"/>
      <c r="O12" s="5">
        <v>2541116965</v>
      </c>
      <c r="P12" s="4"/>
      <c r="Q12" s="5">
        <v>0</v>
      </c>
      <c r="R12" s="4"/>
      <c r="S12" s="5">
        <v>2541116965</v>
      </c>
    </row>
    <row r="13" spans="1:19" x14ac:dyDescent="0.55000000000000004">
      <c r="A13" s="1" t="s">
        <v>126</v>
      </c>
      <c r="C13" s="4" t="s">
        <v>200</v>
      </c>
      <c r="D13" s="4"/>
      <c r="E13" s="4" t="s">
        <v>128</v>
      </c>
      <c r="F13" s="4"/>
      <c r="G13" s="5">
        <v>16</v>
      </c>
      <c r="I13" s="5">
        <v>3547205207</v>
      </c>
      <c r="J13" s="4"/>
      <c r="K13" s="5">
        <v>0</v>
      </c>
      <c r="L13" s="4"/>
      <c r="M13" s="5">
        <v>3547205207</v>
      </c>
      <c r="N13" s="4"/>
      <c r="O13" s="5">
        <v>6777906607</v>
      </c>
      <c r="P13" s="4"/>
      <c r="Q13" s="5">
        <v>0</v>
      </c>
      <c r="R13" s="4"/>
      <c r="S13" s="5">
        <v>6777906607</v>
      </c>
    </row>
    <row r="14" spans="1:19" x14ac:dyDescent="0.55000000000000004">
      <c r="A14" s="1" t="s">
        <v>129</v>
      </c>
      <c r="C14" s="4" t="s">
        <v>200</v>
      </c>
      <c r="D14" s="4"/>
      <c r="E14" s="4" t="s">
        <v>57</v>
      </c>
      <c r="F14" s="4"/>
      <c r="G14" s="5">
        <v>17</v>
      </c>
      <c r="I14" s="5">
        <v>3790805558</v>
      </c>
      <c r="J14" s="4"/>
      <c r="K14" s="5">
        <v>0</v>
      </c>
      <c r="L14" s="4"/>
      <c r="M14" s="5">
        <v>3790805558</v>
      </c>
      <c r="N14" s="4"/>
      <c r="O14" s="5">
        <v>6464111190</v>
      </c>
      <c r="P14" s="4"/>
      <c r="Q14" s="5">
        <v>0</v>
      </c>
      <c r="R14" s="4"/>
      <c r="S14" s="5">
        <v>6464111190</v>
      </c>
    </row>
    <row r="15" spans="1:19" x14ac:dyDescent="0.55000000000000004">
      <c r="A15" s="1" t="s">
        <v>117</v>
      </c>
      <c r="C15" s="4" t="s">
        <v>200</v>
      </c>
      <c r="D15" s="4"/>
      <c r="E15" s="4" t="s">
        <v>119</v>
      </c>
      <c r="F15" s="4"/>
      <c r="G15" s="5">
        <v>17</v>
      </c>
      <c r="I15" s="5">
        <v>3017939083</v>
      </c>
      <c r="J15" s="4"/>
      <c r="K15" s="5">
        <v>0</v>
      </c>
      <c r="L15" s="4"/>
      <c r="M15" s="5">
        <v>3017939083</v>
      </c>
      <c r="N15" s="4"/>
      <c r="O15" s="5">
        <v>5764206015</v>
      </c>
      <c r="P15" s="4"/>
      <c r="Q15" s="5">
        <v>0</v>
      </c>
      <c r="R15" s="4"/>
      <c r="S15" s="5">
        <v>5764206015</v>
      </c>
    </row>
    <row r="16" spans="1:19" x14ac:dyDescent="0.55000000000000004">
      <c r="A16" s="1" t="s">
        <v>114</v>
      </c>
      <c r="C16" s="4" t="s">
        <v>200</v>
      </c>
      <c r="D16" s="4"/>
      <c r="E16" s="4" t="s">
        <v>116</v>
      </c>
      <c r="F16" s="4"/>
      <c r="G16" s="5">
        <v>17</v>
      </c>
      <c r="I16" s="5">
        <v>2728060334</v>
      </c>
      <c r="J16" s="4"/>
      <c r="K16" s="5">
        <v>0</v>
      </c>
      <c r="L16" s="4"/>
      <c r="M16" s="5">
        <v>2728060334</v>
      </c>
      <c r="N16" s="4"/>
      <c r="O16" s="5">
        <v>5395803307</v>
      </c>
      <c r="P16" s="4"/>
      <c r="Q16" s="5">
        <v>0</v>
      </c>
      <c r="R16" s="4"/>
      <c r="S16" s="5">
        <v>5395803307</v>
      </c>
    </row>
    <row r="17" spans="1:19" x14ac:dyDescent="0.55000000000000004">
      <c r="A17" s="1" t="s">
        <v>111</v>
      </c>
      <c r="C17" s="4" t="s">
        <v>200</v>
      </c>
      <c r="D17" s="4"/>
      <c r="E17" s="4" t="s">
        <v>113</v>
      </c>
      <c r="F17" s="4"/>
      <c r="G17" s="5">
        <v>16</v>
      </c>
      <c r="I17" s="5">
        <v>5254031011</v>
      </c>
      <c r="J17" s="4"/>
      <c r="K17" s="5">
        <v>0</v>
      </c>
      <c r="L17" s="4"/>
      <c r="M17" s="5">
        <v>5254031011</v>
      </c>
      <c r="N17" s="4"/>
      <c r="O17" s="5">
        <v>10034984196</v>
      </c>
      <c r="P17" s="4"/>
      <c r="Q17" s="5">
        <v>0</v>
      </c>
      <c r="R17" s="4"/>
      <c r="S17" s="5">
        <v>10034984196</v>
      </c>
    </row>
    <row r="18" spans="1:19" x14ac:dyDescent="0.55000000000000004">
      <c r="A18" s="1" t="s">
        <v>170</v>
      </c>
      <c r="C18" s="4" t="s">
        <v>200</v>
      </c>
      <c r="D18" s="4"/>
      <c r="E18" s="4" t="s">
        <v>171</v>
      </c>
      <c r="F18" s="4"/>
      <c r="G18" s="5">
        <v>15</v>
      </c>
      <c r="I18" s="5">
        <v>0</v>
      </c>
      <c r="J18" s="4"/>
      <c r="K18" s="5">
        <v>0</v>
      </c>
      <c r="L18" s="4"/>
      <c r="M18" s="5">
        <v>0</v>
      </c>
      <c r="N18" s="4"/>
      <c r="O18" s="5">
        <v>1386901152</v>
      </c>
      <c r="P18" s="4"/>
      <c r="Q18" s="5">
        <v>0</v>
      </c>
      <c r="R18" s="4"/>
      <c r="S18" s="5">
        <v>1386901152</v>
      </c>
    </row>
    <row r="19" spans="1:19" x14ac:dyDescent="0.55000000000000004">
      <c r="A19" s="1" t="s">
        <v>108</v>
      </c>
      <c r="C19" s="4" t="s">
        <v>200</v>
      </c>
      <c r="D19" s="4"/>
      <c r="E19" s="4" t="s">
        <v>110</v>
      </c>
      <c r="F19" s="4"/>
      <c r="G19" s="5">
        <v>15</v>
      </c>
      <c r="I19" s="5">
        <v>130157534</v>
      </c>
      <c r="J19" s="4"/>
      <c r="K19" s="5">
        <v>0</v>
      </c>
      <c r="L19" s="4"/>
      <c r="M19" s="5">
        <v>130157534</v>
      </c>
      <c r="N19" s="4"/>
      <c r="O19" s="5">
        <v>248938355</v>
      </c>
      <c r="P19" s="4"/>
      <c r="Q19" s="5">
        <v>0</v>
      </c>
      <c r="R19" s="4"/>
      <c r="S19" s="5">
        <v>248938355</v>
      </c>
    </row>
    <row r="20" spans="1:19" x14ac:dyDescent="0.55000000000000004">
      <c r="A20" s="1" t="s">
        <v>148</v>
      </c>
      <c r="C20" s="5">
        <v>1</v>
      </c>
      <c r="D20" s="4"/>
      <c r="E20" s="4" t="s">
        <v>200</v>
      </c>
      <c r="F20" s="4"/>
      <c r="G20" s="5">
        <v>8</v>
      </c>
      <c r="I20" s="5">
        <v>14974994</v>
      </c>
      <c r="J20" s="4"/>
      <c r="K20" s="5">
        <v>0</v>
      </c>
      <c r="L20" s="4"/>
      <c r="M20" s="5">
        <v>14974994</v>
      </c>
      <c r="N20" s="4"/>
      <c r="O20" s="5">
        <v>16986915</v>
      </c>
      <c r="P20" s="4"/>
      <c r="Q20" s="5">
        <v>0</v>
      </c>
      <c r="R20" s="4"/>
      <c r="S20" s="5">
        <v>16986915</v>
      </c>
    </row>
    <row r="21" spans="1:19" x14ac:dyDescent="0.55000000000000004">
      <c r="A21" s="1" t="s">
        <v>155</v>
      </c>
      <c r="C21" s="5">
        <v>17</v>
      </c>
      <c r="D21" s="4"/>
      <c r="E21" s="4" t="s">
        <v>200</v>
      </c>
      <c r="F21" s="4"/>
      <c r="G21" s="5">
        <v>10</v>
      </c>
      <c r="I21" s="5">
        <v>20475032</v>
      </c>
      <c r="J21" s="4"/>
      <c r="K21" s="5">
        <v>0</v>
      </c>
      <c r="L21" s="4"/>
      <c r="M21" s="5">
        <v>20475032</v>
      </c>
      <c r="N21" s="4"/>
      <c r="O21" s="5">
        <v>45002709</v>
      </c>
      <c r="P21" s="4"/>
      <c r="Q21" s="5">
        <v>0</v>
      </c>
      <c r="R21" s="4"/>
      <c r="S21" s="5">
        <v>45002709</v>
      </c>
    </row>
    <row r="22" spans="1:19" ht="24.75" thickBot="1" x14ac:dyDescent="0.6">
      <c r="C22" s="4"/>
      <c r="D22" s="4"/>
      <c r="E22" s="4"/>
      <c r="F22" s="4"/>
      <c r="G22" s="4"/>
      <c r="I22" s="12">
        <f>SUM(I8:I21)</f>
        <v>22625512123</v>
      </c>
      <c r="K22" s="10">
        <f>SUM(K8:K21)</f>
        <v>0</v>
      </c>
      <c r="M22" s="12">
        <f>SUM(M8:M21)</f>
        <v>22625512123</v>
      </c>
      <c r="O22" s="12">
        <f>SUM(O8:O21)</f>
        <v>45830476698</v>
      </c>
      <c r="Q22" s="10">
        <f>SUM(Q8:Q21)</f>
        <v>0</v>
      </c>
      <c r="S22" s="12">
        <f>SUM(S8:S21)</f>
        <v>45830476698</v>
      </c>
    </row>
    <row r="23" spans="1:19" ht="24.75" thickTop="1" x14ac:dyDescent="0.55000000000000004">
      <c r="M23" s="3"/>
      <c r="N23" s="3"/>
      <c r="O23" s="3"/>
      <c r="P23" s="3"/>
      <c r="Q23" s="3"/>
      <c r="R23" s="3"/>
      <c r="S23" s="3"/>
    </row>
    <row r="25" spans="1:19" x14ac:dyDescent="0.55000000000000004">
      <c r="M25" s="3"/>
      <c r="N25" s="3"/>
      <c r="O25" s="3"/>
      <c r="P25" s="3"/>
      <c r="Q25" s="3"/>
      <c r="R25" s="3"/>
      <c r="S2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G18" sqref="G18"/>
    </sheetView>
  </sheetViews>
  <sheetFormatPr defaultRowHeight="24" x14ac:dyDescent="0.5500000000000000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3</v>
      </c>
      <c r="C6" s="22" t="s">
        <v>172</v>
      </c>
      <c r="D6" s="22" t="s">
        <v>172</v>
      </c>
      <c r="E6" s="22" t="s">
        <v>172</v>
      </c>
      <c r="F6" s="22" t="s">
        <v>172</v>
      </c>
      <c r="G6" s="22" t="s">
        <v>172</v>
      </c>
      <c r="I6" s="22" t="s">
        <v>160</v>
      </c>
      <c r="J6" s="22" t="s">
        <v>160</v>
      </c>
      <c r="K6" s="22" t="s">
        <v>160</v>
      </c>
      <c r="L6" s="22" t="s">
        <v>160</v>
      </c>
      <c r="M6" s="22" t="s">
        <v>160</v>
      </c>
      <c r="O6" s="22" t="s">
        <v>161</v>
      </c>
      <c r="P6" s="22" t="s">
        <v>161</v>
      </c>
      <c r="Q6" s="22" t="s">
        <v>161</v>
      </c>
      <c r="R6" s="22" t="s">
        <v>161</v>
      </c>
      <c r="S6" s="22" t="s">
        <v>161</v>
      </c>
    </row>
    <row r="7" spans="1:19" ht="24.75" x14ac:dyDescent="0.55000000000000004">
      <c r="A7" s="22" t="s">
        <v>3</v>
      </c>
      <c r="C7" s="22" t="s">
        <v>173</v>
      </c>
      <c r="E7" s="22" t="s">
        <v>174</v>
      </c>
      <c r="G7" s="22" t="s">
        <v>175</v>
      </c>
      <c r="I7" s="22" t="s">
        <v>176</v>
      </c>
      <c r="K7" s="22" t="s">
        <v>165</v>
      </c>
      <c r="M7" s="22" t="s">
        <v>177</v>
      </c>
      <c r="O7" s="22" t="s">
        <v>176</v>
      </c>
      <c r="Q7" s="22" t="s">
        <v>165</v>
      </c>
      <c r="S7" s="22" t="s">
        <v>177</v>
      </c>
    </row>
    <row r="8" spans="1:19" x14ac:dyDescent="0.55000000000000004">
      <c r="A8" s="1" t="s">
        <v>19</v>
      </c>
      <c r="C8" s="4" t="s">
        <v>178</v>
      </c>
      <c r="D8" s="4"/>
      <c r="E8" s="5">
        <v>4500000</v>
      </c>
      <c r="F8" s="4"/>
      <c r="G8" s="5">
        <v>1930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8685000000</v>
      </c>
      <c r="P8" s="4"/>
      <c r="Q8" s="5">
        <v>1083021583</v>
      </c>
      <c r="R8" s="4"/>
      <c r="S8" s="5">
        <v>7601978417</v>
      </c>
    </row>
    <row r="9" spans="1:19" ht="24.75" thickBot="1" x14ac:dyDescent="0.6">
      <c r="C9" s="4"/>
      <c r="D9" s="4"/>
      <c r="E9" s="4"/>
      <c r="F9" s="4"/>
      <c r="G9" s="4"/>
      <c r="H9" s="4"/>
      <c r="I9" s="10">
        <f>SUM(I8)</f>
        <v>0</v>
      </c>
      <c r="J9" s="4"/>
      <c r="K9" s="10">
        <f>SUM(K8)</f>
        <v>0</v>
      </c>
      <c r="L9" s="4"/>
      <c r="M9" s="10">
        <f>SUM(M8)</f>
        <v>0</v>
      </c>
      <c r="N9" s="4"/>
      <c r="O9" s="10">
        <f>SUM(O8)</f>
        <v>8685000000</v>
      </c>
      <c r="P9" s="4"/>
      <c r="Q9" s="10">
        <f>SUM(Q8)</f>
        <v>1083021583</v>
      </c>
      <c r="R9" s="4"/>
      <c r="S9" s="10">
        <f>SUM(S8)</f>
        <v>7601978417</v>
      </c>
    </row>
    <row r="10" spans="1:19" ht="24.75" thickTop="1" x14ac:dyDescent="0.5500000000000000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2022-04-25T06:51:22Z</dcterms:created>
  <dcterms:modified xsi:type="dcterms:W3CDTF">2022-04-30T09:11:30Z</dcterms:modified>
</cp:coreProperties>
</file>