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اردیبهشت1401\"/>
    </mc:Choice>
  </mc:AlternateContent>
  <xr:revisionPtr revIDLastSave="0" documentId="13_ncr:1_{080F9DA5-4EF5-48AA-B808-D596629D71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5" l="1"/>
  <c r="E10" i="15" s="1"/>
  <c r="G11" i="15"/>
  <c r="E9" i="15"/>
  <c r="C10" i="15"/>
  <c r="C9" i="15"/>
  <c r="C8" i="15"/>
  <c r="C7" i="15"/>
  <c r="K10" i="13"/>
  <c r="K9" i="13"/>
  <c r="K8" i="13"/>
  <c r="I10" i="13"/>
  <c r="E10" i="13"/>
  <c r="I46" i="12"/>
  <c r="Q8" i="12"/>
  <c r="Q47" i="12"/>
  <c r="O47" i="12"/>
  <c r="M47" i="12"/>
  <c r="K47" i="12"/>
  <c r="G47" i="12"/>
  <c r="E47" i="12"/>
  <c r="C47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7" i="12" s="1"/>
  <c r="I45" i="12"/>
  <c r="I8" i="12"/>
  <c r="S8" i="11"/>
  <c r="K9" i="11"/>
  <c r="K10" i="11"/>
  <c r="K11" i="11"/>
  <c r="K12" i="11"/>
  <c r="K13" i="11"/>
  <c r="K14" i="11"/>
  <c r="K15" i="11"/>
  <c r="K16" i="11"/>
  <c r="K17" i="11"/>
  <c r="K18" i="11"/>
  <c r="K19" i="11"/>
  <c r="K8" i="11"/>
  <c r="K20" i="11" s="1"/>
  <c r="S9" i="11"/>
  <c r="S10" i="11"/>
  <c r="S11" i="11"/>
  <c r="S12" i="11"/>
  <c r="S13" i="11"/>
  <c r="S14" i="11"/>
  <c r="S15" i="11"/>
  <c r="U15" i="11" s="1"/>
  <c r="S16" i="11"/>
  <c r="S17" i="11"/>
  <c r="S18" i="11"/>
  <c r="S19" i="11"/>
  <c r="S20" i="11"/>
  <c r="U11" i="11" s="1"/>
  <c r="I9" i="11"/>
  <c r="I10" i="11"/>
  <c r="I11" i="11"/>
  <c r="I12" i="11"/>
  <c r="I13" i="11"/>
  <c r="I14" i="11"/>
  <c r="I15" i="11"/>
  <c r="I16" i="11"/>
  <c r="I17" i="11"/>
  <c r="I18" i="11"/>
  <c r="I19" i="11"/>
  <c r="I8" i="11"/>
  <c r="I20" i="11" s="1"/>
  <c r="C20" i="11"/>
  <c r="E20" i="11"/>
  <c r="G20" i="11"/>
  <c r="M20" i="11"/>
  <c r="O20" i="11"/>
  <c r="Q20" i="11"/>
  <c r="E18" i="10"/>
  <c r="G18" i="10"/>
  <c r="I18" i="10"/>
  <c r="M18" i="10"/>
  <c r="O18" i="10"/>
  <c r="Q18" i="10"/>
  <c r="G57" i="9"/>
  <c r="M57" i="9"/>
  <c r="O57" i="9"/>
  <c r="Q9" i="9"/>
  <c r="Q10" i="9"/>
  <c r="Q11" i="9"/>
  <c r="Q12" i="9"/>
  <c r="Q13" i="9"/>
  <c r="Q14" i="9"/>
  <c r="Q15" i="9"/>
  <c r="Q57" i="9" s="1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8" i="9"/>
  <c r="E57" i="9"/>
  <c r="I9" i="8"/>
  <c r="K9" i="8"/>
  <c r="M9" i="8"/>
  <c r="O9" i="8"/>
  <c r="Q9" i="8"/>
  <c r="S9" i="8"/>
  <c r="T28" i="7"/>
  <c r="S23" i="7"/>
  <c r="Q23" i="7"/>
  <c r="O23" i="7"/>
  <c r="M23" i="7"/>
  <c r="K23" i="7"/>
  <c r="I23" i="7"/>
  <c r="S11" i="6"/>
  <c r="K11" i="6"/>
  <c r="M11" i="6"/>
  <c r="O11" i="6"/>
  <c r="Q11" i="6"/>
  <c r="I11" i="4"/>
  <c r="I10" i="4"/>
  <c r="I9" i="4"/>
  <c r="I12" i="4"/>
  <c r="I13" i="4"/>
  <c r="I14" i="4"/>
  <c r="I15" i="4"/>
  <c r="I16" i="4"/>
  <c r="I17" i="4"/>
  <c r="I18" i="4"/>
  <c r="I19" i="4"/>
  <c r="I20" i="4"/>
  <c r="I21" i="4"/>
  <c r="I22" i="4"/>
  <c r="I8" i="4"/>
  <c r="AK47" i="3"/>
  <c r="AI47" i="3"/>
  <c r="AG47" i="3"/>
  <c r="AA47" i="3"/>
  <c r="W47" i="3"/>
  <c r="S47" i="3"/>
  <c r="Q47" i="3"/>
  <c r="Y20" i="1"/>
  <c r="W20" i="1"/>
  <c r="U20" i="1"/>
  <c r="O20" i="1"/>
  <c r="K20" i="1"/>
  <c r="G20" i="1"/>
  <c r="E20" i="1"/>
  <c r="E8" i="15" l="1"/>
  <c r="E7" i="15"/>
  <c r="E11" i="15" s="1"/>
  <c r="G9" i="13"/>
  <c r="G8" i="13"/>
  <c r="U18" i="11"/>
  <c r="U14" i="11"/>
  <c r="U10" i="11"/>
  <c r="U17" i="11"/>
  <c r="U13" i="11"/>
  <c r="U9" i="11"/>
  <c r="U8" i="11"/>
  <c r="U20" i="11" s="1"/>
  <c r="U16" i="11"/>
  <c r="U12" i="11"/>
  <c r="U19" i="11"/>
  <c r="I57" i="9"/>
  <c r="G10" i="13" l="1"/>
</calcChain>
</file>

<file path=xl/sharedStrings.xml><?xml version="1.0" encoding="utf-8"?>
<sst xmlns="http://schemas.openxmlformats.org/spreadsheetml/2006/main" count="829" uniqueCount="214">
  <si>
    <t>صندوق سرمایه‌گذاری ثابت نامی مفید</t>
  </si>
  <si>
    <t>صورت وضعیت پورتفوی</t>
  </si>
  <si>
    <t>برای ماه منتهی به 1401/02/31</t>
  </si>
  <si>
    <t>نام شرکت</t>
  </si>
  <si>
    <t>1401/01/31</t>
  </si>
  <si>
    <t>تغییرات طی دوره</t>
  </si>
  <si>
    <t>1401/02/31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</si>
  <si>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</si>
  <si>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</si>
  <si>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</si>
  <si>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</si>
  <si>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</si>
  <si>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</si>
  <si>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</si>
  <si>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</si>
  <si>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</si>
  <si>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پالایش نفت بندرعباس</t>
  </si>
  <si>
    <t>پتروشیمی تندگویان</t>
  </si>
  <si>
    <t>پتروشیمی جم</t>
  </si>
  <si>
    <t>سرمایه‌گذاری‌غدیر(هلدینگ‌</t>
  </si>
  <si>
    <t>صنایع پتروشیمی خلیج فارس</t>
  </si>
  <si>
    <t>صندوق س شاخصی آرام مفید</t>
  </si>
  <si>
    <t>صندوق س.توسعه اندوخته آینده-س</t>
  </si>
  <si>
    <t>فجر انرژی خلیج فارس</t>
  </si>
  <si>
    <t>فولاد  خوزستان</t>
  </si>
  <si>
    <t>فولاد مبارکه اصفهان</t>
  </si>
  <si>
    <t>تعداد اوراق تبعی</t>
  </si>
  <si>
    <t>قیمت اعمال</t>
  </si>
  <si>
    <t>تاریخ اعمال</t>
  </si>
  <si>
    <t>نرخ موثر</t>
  </si>
  <si>
    <t>اختیارف ت کیمیا-28750-01/06/16</t>
  </si>
  <si>
    <t>1401/06/16</t>
  </si>
  <si>
    <t>اختیارف ت فارس11832-1401/04/12</t>
  </si>
  <si>
    <t>1401/04/12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</si>
  <si>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</si>
  <si>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</si>
  <si>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</si>
  <si>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</si>
  <si>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</si>
  <si>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</si>
  <si>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</si>
  <si>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</si>
  <si>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</si>
  <si>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</si>
  <si>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</si>
  <si>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</si>
  <si>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اسنادخزانه-م11بودجه99-020906</t>
  </si>
  <si>
    <t>1400/01/11</t>
  </si>
  <si>
    <t>1402/09/06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</si>
  <si>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</si>
  <si>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</si>
  <si>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</si>
  <si>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</si>
  <si>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</si>
  <si>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</si>
  <si>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اسنادخزانه-م14بودجه99-021025</t>
  </si>
  <si>
    <t>1400/01/08</t>
  </si>
  <si>
    <t>1402/10/25</t>
  </si>
  <si>
    <t>اسنادخزانه-م15بودجه98-010406</t>
  </si>
  <si>
    <t>1398/07/13</t>
  </si>
  <si>
    <t>1401/04/06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</si>
  <si>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</si>
  <si>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</si>
  <si>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</si>
  <si>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</si>
  <si>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</si>
  <si>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</si>
  <si>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اسنادخزانه-م17بودجه99-010226</t>
  </si>
  <si>
    <t>1400/01/14</t>
  </si>
  <si>
    <t>1401/02/26</t>
  </si>
  <si>
    <t>اسنادخزانه-م18بودجه98-010614</t>
  </si>
  <si>
    <t>1398/11/12</t>
  </si>
  <si>
    <t>1401/06/14</t>
  </si>
  <si>
    <t>اسنادخزانه-م18بودجه99-010323</t>
  </si>
  <si>
    <t>1401/03/23</t>
  </si>
  <si>
    <t>اسنادخزانه-م1بودجه99-010621</t>
  </si>
  <si>
    <t>1399/09/01</t>
  </si>
  <si>
    <t>1401/06/21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</si>
  <si>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</si>
  <si>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</si>
  <si>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</si>
  <si>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</si>
  <si>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</si>
  <si>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</si>
  <si>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1400/02/22</t>
  </si>
  <si>
    <t>1403/10/24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</si>
  <si>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</si>
  <si>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</si>
  <si>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</si>
  <si>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</si>
  <si>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</si>
  <si>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</si>
  <si>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</si>
  <si>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</si>
  <si>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</si>
  <si>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</si>
  <si>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</si>
  <si>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</si>
  <si>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اسنادخزانه-م5بودجه00-030626</t>
  </si>
  <si>
    <t>اسنادخزانه-م5بودجه99-020218</t>
  </si>
  <si>
    <t>1399/09/05</t>
  </si>
  <si>
    <t>1402/02/18</t>
  </si>
  <si>
    <t>اسنادخزانه-م7بودجه00-030912</t>
  </si>
  <si>
    <t>1400/04/14</t>
  </si>
  <si>
    <t>1403/09/12</t>
  </si>
  <si>
    <t>اسنادخزانه-م8بودجه99-020606</t>
  </si>
  <si>
    <t>1399/09/25</t>
  </si>
  <si>
    <t>1402/06/06</t>
  </si>
  <si>
    <t>مرابحه عام دولت3-ش.خ 0103</t>
  </si>
  <si>
    <t>1399/04/03</t>
  </si>
  <si>
    <t>1401/03/03</t>
  </si>
  <si>
    <t>مرابحه عام دولت4-ش.خ 0107</t>
  </si>
  <si>
    <t>1399/05/21</t>
  </si>
  <si>
    <t>1401/07/21</t>
  </si>
  <si>
    <t>مرابحه عام دولت4-ش.خ 0206</t>
  </si>
  <si>
    <t>1399/06/12</t>
  </si>
  <si>
    <t>1402/06/12</t>
  </si>
  <si>
    <t>مرابحه عام دولت5-ش.خ 0209</t>
  </si>
  <si>
    <t>1399/08/27</t>
  </si>
  <si>
    <t>1402/09/27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</si>
  <si>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</si>
  <si>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</si>
  <si>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</si>
  <si>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</si>
  <si>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</si>
  <si>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</si>
  <si>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دولتی64-ش.خ0111</t>
  </si>
  <si>
    <t>1399/10/09</t>
  </si>
  <si>
    <t>1401/11/09</t>
  </si>
  <si>
    <t>مرابحه عام دولتی6-ش.خ0210</t>
  </si>
  <si>
    <t>منفعت دولت5-ش.خاص کاردان0108</t>
  </si>
  <si>
    <t>1398/08/18</t>
  </si>
  <si>
    <t>1401/08/18</t>
  </si>
  <si>
    <t>منفعت دولت5-ش.خاص کاریزما0108</t>
  </si>
  <si>
    <t>مرابحه عام دولت94-ش.خ030816</t>
  </si>
  <si>
    <t>1400/09/16</t>
  </si>
  <si>
    <t>1403/08/16</t>
  </si>
  <si>
    <t>اسنادخزانه-م9بودجه99-020316</t>
  </si>
  <si>
    <t>1399/10/15</t>
  </si>
  <si>
    <t>1402/03/16</t>
  </si>
  <si>
    <t>اسنادخزانه-م7بودجه99-020704</t>
  </si>
  <si>
    <t>1402/07/04</t>
  </si>
  <si>
    <t>مرابحه عام دولت3-ش.خ 0104</t>
  </si>
  <si>
    <t>1401/04/03</t>
  </si>
  <si>
    <t>اسنادخزانه-م6بودجه99-020321</t>
  </si>
  <si>
    <t>1402/03/21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</si>
  <si>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</si>
  <si>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</si>
  <si>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</si>
  <si>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</si>
  <si>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</si>
  <si>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</si>
  <si>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</si>
  <si>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</si>
  <si>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</si>
  <si>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</si>
  <si>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</si>
  <si>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</si>
  <si>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</si>
  <si>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</si>
  <si>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</si>
  <si>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</si>
  <si>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</si>
  <si>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</si>
  <si>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</si>
  <si>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</si>
  <si>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</si>
  <si>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>بانک پاسارگاد هفتم تیر</t>
  </si>
  <si>
    <t>2078100153333331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</si>
  <si>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</si>
  <si>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</si>
  <si>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</si>
  <si>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</si>
  <si>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</si>
  <si>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</si>
  <si>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</si>
  <si>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</si>
  <si>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</si>
  <si>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</si>
  <si>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</si>
  <si>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منفعت صبا اروند ملت 14001222</t>
  </si>
  <si>
    <t>1400/12/22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</si>
  <si>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</si>
  <si>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</si>
  <si>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</si>
  <si>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</si>
  <si>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</si>
  <si>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</si>
  <si>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1400/12/23</t>
  </si>
  <si>
    <t>بهای فروش</t>
  </si>
  <si>
    <t>ارزش دفتری</t>
  </si>
  <si>
    <t>سود و زیان ناشی از تغییر قیمت</t>
  </si>
  <si>
    <t>سود و زیان ناشی از فروش</t>
  </si>
  <si>
    <t>پلیمر آریا ساسول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</si>
  <si>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</si>
  <si>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</si>
  <si>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</si>
  <si>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</si>
  <si>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</si>
  <si>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</si>
  <si>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</si>
  <si>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</si>
  <si>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</si>
  <si>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</si>
  <si>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</si>
  <si>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</si>
  <si>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</si>
  <si>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</si>
  <si>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1401/02/01</t>
  </si>
  <si>
    <t>جلوگیری از نوسانات ناگهانی</t>
  </si>
  <si>
    <t>-</t>
  </si>
  <si>
    <t>سایر درآمدهای تنزیل سود سهام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</si>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</sst>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 applyBorder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7" fontId="2" fillId="0" borderId="0" xfId="0" applyNumberFormat="1" applyFont="1"/>
    <xf numFmtId="37" fontId="2" fillId="0" borderId="0" xfId="0" applyNumberFormat="1" applyFont="1" applyFill="1" applyAlignment="1">
      <alignment horizontal="center"/>
    </xf>
    <xf numFmtId="37" fontId="2" fillId="0" borderId="2" xfId="0" applyNumberFormat="1" applyFont="1" applyFill="1" applyBorder="1" applyAlignment="1">
      <alignment horizontal="center"/>
    </xf>
    <xf numFmtId="10" fontId="2" fillId="0" borderId="2" xfId="1" applyNumberFormat="1" applyFont="1" applyFill="1" applyBorder="1" applyAlignment="1">
      <alignment horizontal="center"/>
    </xf>
    <xf numFmtId="3" fontId="2" fillId="0" borderId="2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0</xdr:rowOff>
        </xdr:from>
        <xdr:to>
          <xdr:col>10</xdr:col>
          <xdr:colOff>257175</xdr:colOff>
          <xdr:row>33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824092E-2BBD-5005-2166-E72828C0D4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6236B-84F1-4345-AF51-3BC0D75CE9CC}">
  <dimension ref="A1"/>
  <sheetViews>
    <sheetView rightToLeft="1" tabSelected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19050</xdr:colOff>
                <xdr:row>0</xdr:row>
                <xdr:rowOff>0</xdr:rowOff>
              </from>
              <to>
                <xdr:col>10</xdr:col>
                <xdr:colOff>257175</xdr:colOff>
                <xdr:row>33</xdr:row>
                <xdr:rowOff>95250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4"/>
  <sheetViews>
    <sheetView rightToLeft="1" workbookViewId="0">
      <selection activeCell="Q58" sqref="E58:Q65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 x14ac:dyDescent="0.55000000000000004">
      <c r="A3" s="20" t="s">
        <v>170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 x14ac:dyDescent="0.55000000000000004">
      <c r="A6" s="18" t="s">
        <v>3</v>
      </c>
      <c r="C6" s="19" t="s">
        <v>172</v>
      </c>
      <c r="D6" s="19" t="s">
        <v>172</v>
      </c>
      <c r="E6" s="19" t="s">
        <v>172</v>
      </c>
      <c r="F6" s="19" t="s">
        <v>172</v>
      </c>
      <c r="G6" s="19" t="s">
        <v>172</v>
      </c>
      <c r="H6" s="19" t="s">
        <v>172</v>
      </c>
      <c r="I6" s="19" t="s">
        <v>172</v>
      </c>
      <c r="K6" s="19" t="s">
        <v>173</v>
      </c>
      <c r="L6" s="19" t="s">
        <v>173</v>
      </c>
      <c r="M6" s="19" t="s">
        <v>173</v>
      </c>
      <c r="N6" s="19" t="s">
        <v>173</v>
      </c>
      <c r="O6" s="19" t="s">
        <v>173</v>
      </c>
      <c r="P6" s="19" t="s">
        <v>173</v>
      </c>
      <c r="Q6" s="19" t="s">
        <v>173</v>
      </c>
    </row>
    <row r="7" spans="1:17" ht="24.75" x14ac:dyDescent="0.55000000000000004">
      <c r="A7" s="19" t="s">
        <v>3</v>
      </c>
      <c r="C7" s="19" t="s">
        <v>7</v>
      </c>
      <c r="E7" s="19" t="s">
        <v>189</v>
      </c>
      <c r="G7" s="19" t="s">
        <v>190</v>
      </c>
      <c r="I7" s="19" t="s">
        <v>191</v>
      </c>
      <c r="K7" s="19" t="s">
        <v>7</v>
      </c>
      <c r="M7" s="19" t="s">
        <v>189</v>
      </c>
      <c r="O7" s="19" t="s">
        <v>190</v>
      </c>
      <c r="Q7" s="19" t="s">
        <v>191</v>
      </c>
    </row>
    <row r="8" spans="1:17" x14ac:dyDescent="0.55000000000000004">
      <c r="A8" s="1" t="s">
        <v>22</v>
      </c>
      <c r="C8" s="9">
        <v>185000</v>
      </c>
      <c r="D8" s="9"/>
      <c r="E8" s="9">
        <v>51787639063</v>
      </c>
      <c r="F8" s="9"/>
      <c r="G8" s="9">
        <v>51718592965</v>
      </c>
      <c r="H8" s="9"/>
      <c r="I8" s="9">
        <f>E8-G8</f>
        <v>69046098</v>
      </c>
      <c r="J8" s="9"/>
      <c r="K8" s="9">
        <v>185000</v>
      </c>
      <c r="L8" s="9"/>
      <c r="M8" s="9">
        <v>51787639063</v>
      </c>
      <c r="N8" s="9"/>
      <c r="O8" s="9">
        <v>50881038480</v>
      </c>
      <c r="P8" s="9"/>
      <c r="Q8" s="9">
        <f>M8-O8</f>
        <v>906600583</v>
      </c>
    </row>
    <row r="9" spans="1:17" x14ac:dyDescent="0.55000000000000004">
      <c r="A9" s="1" t="s">
        <v>18</v>
      </c>
      <c r="C9" s="9">
        <v>1490000</v>
      </c>
      <c r="D9" s="9"/>
      <c r="E9" s="9">
        <v>71094456000</v>
      </c>
      <c r="F9" s="9"/>
      <c r="G9" s="9">
        <v>71144163279</v>
      </c>
      <c r="H9" s="9"/>
      <c r="I9" s="9">
        <f t="shared" ref="I9:I56" si="0">E9-G9</f>
        <v>-49707279</v>
      </c>
      <c r="J9" s="9"/>
      <c r="K9" s="9">
        <v>1490000</v>
      </c>
      <c r="L9" s="9"/>
      <c r="M9" s="9">
        <v>71094456000</v>
      </c>
      <c r="N9" s="9"/>
      <c r="O9" s="9">
        <v>71097147018</v>
      </c>
      <c r="P9" s="9"/>
      <c r="Q9" s="9">
        <f t="shared" ref="Q9:Q56" si="1">M9-O9</f>
        <v>-2691018</v>
      </c>
    </row>
    <row r="10" spans="1:17" x14ac:dyDescent="0.55000000000000004">
      <c r="A10" s="1" t="s">
        <v>23</v>
      </c>
      <c r="C10" s="9">
        <v>2305720</v>
      </c>
      <c r="D10" s="9"/>
      <c r="E10" s="9">
        <v>36099015214</v>
      </c>
      <c r="F10" s="9"/>
      <c r="G10" s="9">
        <v>35976365674</v>
      </c>
      <c r="H10" s="9"/>
      <c r="I10" s="9">
        <f t="shared" si="0"/>
        <v>122649540</v>
      </c>
      <c r="J10" s="9"/>
      <c r="K10" s="9">
        <v>2305720</v>
      </c>
      <c r="L10" s="9"/>
      <c r="M10" s="9">
        <v>36099015214</v>
      </c>
      <c r="N10" s="9"/>
      <c r="O10" s="9">
        <v>35580847964</v>
      </c>
      <c r="P10" s="9"/>
      <c r="Q10" s="9">
        <f t="shared" si="1"/>
        <v>518167250</v>
      </c>
    </row>
    <row r="11" spans="1:17" x14ac:dyDescent="0.55000000000000004">
      <c r="A11" s="1" t="s">
        <v>17</v>
      </c>
      <c r="C11" s="9">
        <v>7788881</v>
      </c>
      <c r="D11" s="9"/>
      <c r="E11" s="9">
        <v>97168841333</v>
      </c>
      <c r="F11" s="9"/>
      <c r="G11" s="9">
        <v>97043806736</v>
      </c>
      <c r="H11" s="9"/>
      <c r="I11" s="9">
        <f t="shared" si="0"/>
        <v>125034597</v>
      </c>
      <c r="J11" s="9"/>
      <c r="K11" s="9">
        <v>7788881</v>
      </c>
      <c r="L11" s="9"/>
      <c r="M11" s="9">
        <v>97168841333</v>
      </c>
      <c r="N11" s="9"/>
      <c r="O11" s="9">
        <v>96219550314</v>
      </c>
      <c r="P11" s="9"/>
      <c r="Q11" s="9">
        <f t="shared" si="1"/>
        <v>949291019</v>
      </c>
    </row>
    <row r="12" spans="1:17" x14ac:dyDescent="0.55000000000000004">
      <c r="A12" s="1" t="s">
        <v>15</v>
      </c>
      <c r="C12" s="9">
        <v>34494</v>
      </c>
      <c r="D12" s="9"/>
      <c r="E12" s="9">
        <v>933340066</v>
      </c>
      <c r="F12" s="9"/>
      <c r="G12" s="9">
        <v>879952465</v>
      </c>
      <c r="H12" s="9"/>
      <c r="I12" s="9">
        <f t="shared" si="0"/>
        <v>53387601</v>
      </c>
      <c r="J12" s="9"/>
      <c r="K12" s="9">
        <v>34494</v>
      </c>
      <c r="L12" s="9"/>
      <c r="M12" s="9">
        <v>933340066</v>
      </c>
      <c r="N12" s="9"/>
      <c r="O12" s="9">
        <v>838120177</v>
      </c>
      <c r="P12" s="9"/>
      <c r="Q12" s="9">
        <f t="shared" si="1"/>
        <v>95219889</v>
      </c>
    </row>
    <row r="13" spans="1:17" x14ac:dyDescent="0.55000000000000004">
      <c r="A13" s="1" t="s">
        <v>21</v>
      </c>
      <c r="C13" s="9">
        <v>12448687</v>
      </c>
      <c r="D13" s="9"/>
      <c r="E13" s="9">
        <v>139135387821</v>
      </c>
      <c r="F13" s="9"/>
      <c r="G13" s="9">
        <v>139165844497</v>
      </c>
      <c r="H13" s="9"/>
      <c r="I13" s="9">
        <f t="shared" si="0"/>
        <v>-30456676</v>
      </c>
      <c r="J13" s="9"/>
      <c r="K13" s="9">
        <v>12448687</v>
      </c>
      <c r="L13" s="9"/>
      <c r="M13" s="9">
        <v>139135387821</v>
      </c>
      <c r="N13" s="9"/>
      <c r="O13" s="9">
        <v>138599697471</v>
      </c>
      <c r="P13" s="9"/>
      <c r="Q13" s="9">
        <f t="shared" si="1"/>
        <v>535690350</v>
      </c>
    </row>
    <row r="14" spans="1:17" x14ac:dyDescent="0.55000000000000004">
      <c r="A14" s="1" t="s">
        <v>20</v>
      </c>
      <c r="C14" s="9">
        <v>6712961</v>
      </c>
      <c r="D14" s="9"/>
      <c r="E14" s="9">
        <v>56387009553</v>
      </c>
      <c r="F14" s="9"/>
      <c r="G14" s="9">
        <v>53317420867</v>
      </c>
      <c r="H14" s="9"/>
      <c r="I14" s="9">
        <f t="shared" si="0"/>
        <v>3069588686</v>
      </c>
      <c r="J14" s="9"/>
      <c r="K14" s="9">
        <v>6712961</v>
      </c>
      <c r="L14" s="9"/>
      <c r="M14" s="9">
        <v>56387009553</v>
      </c>
      <c r="N14" s="9"/>
      <c r="O14" s="9">
        <v>33910163927</v>
      </c>
      <c r="P14" s="9"/>
      <c r="Q14" s="9">
        <f t="shared" si="1"/>
        <v>22476845626</v>
      </c>
    </row>
    <row r="15" spans="1:17" x14ac:dyDescent="0.55000000000000004">
      <c r="A15" s="1" t="s">
        <v>19</v>
      </c>
      <c r="C15" s="9">
        <v>4500000</v>
      </c>
      <c r="D15" s="9"/>
      <c r="E15" s="9">
        <v>66069533252</v>
      </c>
      <c r="F15" s="9"/>
      <c r="G15" s="9">
        <v>66195695431</v>
      </c>
      <c r="H15" s="9"/>
      <c r="I15" s="9">
        <f t="shared" si="0"/>
        <v>-126162179</v>
      </c>
      <c r="J15" s="9"/>
      <c r="K15" s="9">
        <v>4500000</v>
      </c>
      <c r="L15" s="9"/>
      <c r="M15" s="9">
        <v>66069533252</v>
      </c>
      <c r="N15" s="9"/>
      <c r="O15" s="9">
        <v>74536362893</v>
      </c>
      <c r="P15" s="9"/>
      <c r="Q15" s="9">
        <f t="shared" si="1"/>
        <v>-8466829641</v>
      </c>
    </row>
    <row r="16" spans="1:17" x14ac:dyDescent="0.55000000000000004">
      <c r="A16" s="1" t="s">
        <v>25</v>
      </c>
      <c r="C16" s="9">
        <v>6900000</v>
      </c>
      <c r="D16" s="9"/>
      <c r="E16" s="9">
        <v>86079759750</v>
      </c>
      <c r="F16" s="9"/>
      <c r="G16" s="9">
        <v>86120757742</v>
      </c>
      <c r="H16" s="9"/>
      <c r="I16" s="9">
        <f t="shared" si="0"/>
        <v>-40997992</v>
      </c>
      <c r="J16" s="9"/>
      <c r="K16" s="9">
        <v>6900000</v>
      </c>
      <c r="L16" s="9"/>
      <c r="M16" s="9">
        <v>86079759750</v>
      </c>
      <c r="N16" s="9"/>
      <c r="O16" s="9">
        <v>85390180426</v>
      </c>
      <c r="P16" s="9"/>
      <c r="Q16" s="9">
        <f t="shared" si="1"/>
        <v>689579324</v>
      </c>
    </row>
    <row r="17" spans="1:17" x14ac:dyDescent="0.55000000000000004">
      <c r="A17" s="1" t="s">
        <v>24</v>
      </c>
      <c r="C17" s="9">
        <v>9520000</v>
      </c>
      <c r="D17" s="9"/>
      <c r="E17" s="9">
        <v>58388906520</v>
      </c>
      <c r="F17" s="9"/>
      <c r="G17" s="9">
        <v>58319770013</v>
      </c>
      <c r="H17" s="9"/>
      <c r="I17" s="9">
        <f t="shared" si="0"/>
        <v>69136507</v>
      </c>
      <c r="J17" s="9"/>
      <c r="K17" s="9">
        <v>9520000</v>
      </c>
      <c r="L17" s="9"/>
      <c r="M17" s="9">
        <v>58388906520</v>
      </c>
      <c r="N17" s="9"/>
      <c r="O17" s="9">
        <v>58264185905</v>
      </c>
      <c r="P17" s="9"/>
      <c r="Q17" s="9">
        <f t="shared" si="1"/>
        <v>124720615</v>
      </c>
    </row>
    <row r="18" spans="1:17" x14ac:dyDescent="0.55000000000000004">
      <c r="A18" s="1" t="s">
        <v>16</v>
      </c>
      <c r="C18" s="9">
        <v>9595000</v>
      </c>
      <c r="D18" s="9"/>
      <c r="E18" s="9">
        <v>85936566847</v>
      </c>
      <c r="F18" s="9"/>
      <c r="G18" s="9">
        <v>85991940278</v>
      </c>
      <c r="H18" s="9"/>
      <c r="I18" s="9">
        <f t="shared" si="0"/>
        <v>-55373431</v>
      </c>
      <c r="J18" s="9"/>
      <c r="K18" s="9">
        <v>9595000</v>
      </c>
      <c r="L18" s="9"/>
      <c r="M18" s="9">
        <v>85936566847</v>
      </c>
      <c r="N18" s="9"/>
      <c r="O18" s="9">
        <v>85396547305</v>
      </c>
      <c r="P18" s="9"/>
      <c r="Q18" s="9">
        <f t="shared" si="1"/>
        <v>540019542</v>
      </c>
    </row>
    <row r="19" spans="1:17" x14ac:dyDescent="0.55000000000000004">
      <c r="A19" s="1" t="s">
        <v>58</v>
      </c>
      <c r="C19" s="9">
        <v>30186</v>
      </c>
      <c r="D19" s="9"/>
      <c r="E19" s="9">
        <v>29575137560</v>
      </c>
      <c r="F19" s="9"/>
      <c r="G19" s="9">
        <v>29075317823</v>
      </c>
      <c r="H19" s="9"/>
      <c r="I19" s="9">
        <f t="shared" si="0"/>
        <v>499819737</v>
      </c>
      <c r="J19" s="9"/>
      <c r="K19" s="9">
        <v>30186</v>
      </c>
      <c r="L19" s="9"/>
      <c r="M19" s="9">
        <v>29575137560</v>
      </c>
      <c r="N19" s="9"/>
      <c r="O19" s="9">
        <v>28120707697</v>
      </c>
      <c r="P19" s="9"/>
      <c r="Q19" s="9">
        <f t="shared" si="1"/>
        <v>1454429863</v>
      </c>
    </row>
    <row r="20" spans="1:17" x14ac:dyDescent="0.55000000000000004">
      <c r="A20" s="1" t="s">
        <v>61</v>
      </c>
      <c r="C20" s="9">
        <v>6037</v>
      </c>
      <c r="D20" s="9"/>
      <c r="E20" s="9">
        <v>5821945005</v>
      </c>
      <c r="F20" s="9"/>
      <c r="G20" s="9">
        <v>5722944078</v>
      </c>
      <c r="H20" s="9"/>
      <c r="I20" s="9">
        <f t="shared" si="0"/>
        <v>99000927</v>
      </c>
      <c r="J20" s="9"/>
      <c r="K20" s="9">
        <v>6037</v>
      </c>
      <c r="L20" s="9"/>
      <c r="M20" s="9">
        <v>5821945005</v>
      </c>
      <c r="N20" s="9"/>
      <c r="O20" s="9">
        <v>5524845650</v>
      </c>
      <c r="P20" s="9"/>
      <c r="Q20" s="9">
        <f t="shared" si="1"/>
        <v>297099355</v>
      </c>
    </row>
    <row r="21" spans="1:17" x14ac:dyDescent="0.55000000000000004">
      <c r="A21" s="1" t="s">
        <v>52</v>
      </c>
      <c r="C21" s="9">
        <v>385538</v>
      </c>
      <c r="D21" s="9"/>
      <c r="E21" s="9">
        <v>382066750535</v>
      </c>
      <c r="F21" s="9"/>
      <c r="G21" s="9">
        <v>374752107467</v>
      </c>
      <c r="H21" s="9"/>
      <c r="I21" s="9">
        <f t="shared" si="0"/>
        <v>7314643068</v>
      </c>
      <c r="J21" s="9"/>
      <c r="K21" s="9">
        <v>385538</v>
      </c>
      <c r="L21" s="9"/>
      <c r="M21" s="9">
        <v>382066750535</v>
      </c>
      <c r="N21" s="9"/>
      <c r="O21" s="9">
        <v>362440255674</v>
      </c>
      <c r="P21" s="9"/>
      <c r="Q21" s="9">
        <f t="shared" si="1"/>
        <v>19626494861</v>
      </c>
    </row>
    <row r="22" spans="1:17" x14ac:dyDescent="0.55000000000000004">
      <c r="A22" s="1" t="s">
        <v>130</v>
      </c>
      <c r="C22" s="9">
        <v>55000</v>
      </c>
      <c r="D22" s="9"/>
      <c r="E22" s="9">
        <v>54440130937</v>
      </c>
      <c r="F22" s="9"/>
      <c r="G22" s="9">
        <v>53780250562</v>
      </c>
      <c r="H22" s="9"/>
      <c r="I22" s="9">
        <f t="shared" si="0"/>
        <v>659880375</v>
      </c>
      <c r="J22" s="9"/>
      <c r="K22" s="9">
        <v>55000</v>
      </c>
      <c r="L22" s="9"/>
      <c r="M22" s="9">
        <v>54440130937</v>
      </c>
      <c r="N22" s="9"/>
      <c r="O22" s="9">
        <v>54990031250</v>
      </c>
      <c r="P22" s="9"/>
      <c r="Q22" s="9">
        <f t="shared" si="1"/>
        <v>-549900313</v>
      </c>
    </row>
    <row r="23" spans="1:17" x14ac:dyDescent="0.55000000000000004">
      <c r="A23" s="1" t="s">
        <v>133</v>
      </c>
      <c r="C23" s="9">
        <v>75000</v>
      </c>
      <c r="D23" s="9"/>
      <c r="E23" s="9">
        <v>74236542187</v>
      </c>
      <c r="F23" s="9"/>
      <c r="G23" s="9">
        <v>73336705312</v>
      </c>
      <c r="H23" s="9"/>
      <c r="I23" s="9">
        <f t="shared" si="0"/>
        <v>899836875</v>
      </c>
      <c r="J23" s="9"/>
      <c r="K23" s="9">
        <v>75000</v>
      </c>
      <c r="L23" s="9"/>
      <c r="M23" s="9">
        <v>74236542187</v>
      </c>
      <c r="N23" s="9"/>
      <c r="O23" s="9">
        <v>74986406250</v>
      </c>
      <c r="P23" s="9"/>
      <c r="Q23" s="9">
        <f t="shared" si="1"/>
        <v>-749864063</v>
      </c>
    </row>
    <row r="24" spans="1:17" x14ac:dyDescent="0.55000000000000004">
      <c r="A24" s="1" t="s">
        <v>64</v>
      </c>
      <c r="C24" s="9">
        <v>52392</v>
      </c>
      <c r="D24" s="9"/>
      <c r="E24" s="9">
        <v>50359910707</v>
      </c>
      <c r="F24" s="9"/>
      <c r="G24" s="9">
        <v>49489418256</v>
      </c>
      <c r="H24" s="9"/>
      <c r="I24" s="9">
        <f t="shared" si="0"/>
        <v>870492451</v>
      </c>
      <c r="J24" s="9"/>
      <c r="K24" s="9">
        <v>52392</v>
      </c>
      <c r="L24" s="9"/>
      <c r="M24" s="9">
        <v>50359910707</v>
      </c>
      <c r="N24" s="9"/>
      <c r="O24" s="9">
        <v>47718365798</v>
      </c>
      <c r="P24" s="9"/>
      <c r="Q24" s="9">
        <f t="shared" si="1"/>
        <v>2641544909</v>
      </c>
    </row>
    <row r="25" spans="1:17" x14ac:dyDescent="0.55000000000000004">
      <c r="A25" s="1" t="s">
        <v>70</v>
      </c>
      <c r="C25" s="9">
        <v>45710</v>
      </c>
      <c r="D25" s="9"/>
      <c r="E25" s="9">
        <v>43051015588</v>
      </c>
      <c r="F25" s="9"/>
      <c r="G25" s="9">
        <v>42382399497</v>
      </c>
      <c r="H25" s="9"/>
      <c r="I25" s="9">
        <f t="shared" si="0"/>
        <v>668616091</v>
      </c>
      <c r="J25" s="9"/>
      <c r="K25" s="9">
        <v>45710</v>
      </c>
      <c r="L25" s="9"/>
      <c r="M25" s="9">
        <v>43051015588</v>
      </c>
      <c r="N25" s="9"/>
      <c r="O25" s="9">
        <v>40847735905</v>
      </c>
      <c r="P25" s="9"/>
      <c r="Q25" s="9">
        <f t="shared" si="1"/>
        <v>2203279683</v>
      </c>
    </row>
    <row r="26" spans="1:17" x14ac:dyDescent="0.55000000000000004">
      <c r="A26" s="1" t="s">
        <v>78</v>
      </c>
      <c r="C26" s="9">
        <v>15630</v>
      </c>
      <c r="D26" s="9"/>
      <c r="E26" s="9">
        <v>11711155268</v>
      </c>
      <c r="F26" s="9"/>
      <c r="G26" s="9">
        <v>11439086289</v>
      </c>
      <c r="H26" s="9"/>
      <c r="I26" s="9">
        <f t="shared" si="0"/>
        <v>272068979</v>
      </c>
      <c r="J26" s="9"/>
      <c r="K26" s="9">
        <v>15630</v>
      </c>
      <c r="L26" s="9"/>
      <c r="M26" s="9">
        <v>11711155268</v>
      </c>
      <c r="N26" s="9"/>
      <c r="O26" s="9">
        <v>11021372114</v>
      </c>
      <c r="P26" s="9"/>
      <c r="Q26" s="9">
        <f t="shared" si="1"/>
        <v>689783154</v>
      </c>
    </row>
    <row r="27" spans="1:17" x14ac:dyDescent="0.55000000000000004">
      <c r="A27" s="1" t="s">
        <v>81</v>
      </c>
      <c r="C27" s="9">
        <v>105095</v>
      </c>
      <c r="D27" s="9"/>
      <c r="E27" s="9">
        <v>77538696913</v>
      </c>
      <c r="F27" s="9"/>
      <c r="G27" s="9">
        <v>76669986990</v>
      </c>
      <c r="H27" s="9"/>
      <c r="I27" s="9">
        <f t="shared" si="0"/>
        <v>868709923</v>
      </c>
      <c r="J27" s="9"/>
      <c r="K27" s="9">
        <v>105095</v>
      </c>
      <c r="L27" s="9"/>
      <c r="M27" s="9">
        <v>77538696913</v>
      </c>
      <c r="N27" s="9"/>
      <c r="O27" s="9">
        <v>76645747004</v>
      </c>
      <c r="P27" s="9"/>
      <c r="Q27" s="9">
        <f t="shared" si="1"/>
        <v>892949909</v>
      </c>
    </row>
    <row r="28" spans="1:17" x14ac:dyDescent="0.55000000000000004">
      <c r="A28" s="1" t="s">
        <v>108</v>
      </c>
      <c r="C28" s="9">
        <v>10000</v>
      </c>
      <c r="D28" s="9"/>
      <c r="E28" s="9">
        <v>9989089149</v>
      </c>
      <c r="F28" s="9"/>
      <c r="G28" s="9">
        <v>9949096399</v>
      </c>
      <c r="H28" s="9"/>
      <c r="I28" s="9">
        <f t="shared" si="0"/>
        <v>39992750</v>
      </c>
      <c r="J28" s="9"/>
      <c r="K28" s="9">
        <v>10000</v>
      </c>
      <c r="L28" s="9"/>
      <c r="M28" s="9">
        <v>9989089149</v>
      </c>
      <c r="N28" s="9"/>
      <c r="O28" s="9">
        <v>9997787572</v>
      </c>
      <c r="P28" s="9"/>
      <c r="Q28" s="9">
        <f t="shared" si="1"/>
        <v>-8698423</v>
      </c>
    </row>
    <row r="29" spans="1:17" x14ac:dyDescent="0.55000000000000004">
      <c r="A29" s="1" t="s">
        <v>142</v>
      </c>
      <c r="C29" s="9">
        <v>105000</v>
      </c>
      <c r="D29" s="9"/>
      <c r="E29" s="9">
        <v>103931159062</v>
      </c>
      <c r="F29" s="9"/>
      <c r="G29" s="9">
        <v>104319609494</v>
      </c>
      <c r="H29" s="9"/>
      <c r="I29" s="9">
        <f t="shared" si="0"/>
        <v>-388450432</v>
      </c>
      <c r="J29" s="9"/>
      <c r="K29" s="9">
        <v>105000</v>
      </c>
      <c r="L29" s="9"/>
      <c r="M29" s="9">
        <v>103931159062</v>
      </c>
      <c r="N29" s="9"/>
      <c r="O29" s="9">
        <v>104319609494</v>
      </c>
      <c r="P29" s="9"/>
      <c r="Q29" s="9">
        <f t="shared" si="1"/>
        <v>-388450432</v>
      </c>
    </row>
    <row r="30" spans="1:17" x14ac:dyDescent="0.55000000000000004">
      <c r="A30" s="1" t="s">
        <v>111</v>
      </c>
      <c r="C30" s="9">
        <v>400000</v>
      </c>
      <c r="D30" s="9"/>
      <c r="E30" s="9">
        <v>390194864360</v>
      </c>
      <c r="F30" s="9"/>
      <c r="G30" s="9">
        <v>388583956390</v>
      </c>
      <c r="H30" s="9"/>
      <c r="I30" s="9">
        <f t="shared" si="0"/>
        <v>1610907970</v>
      </c>
      <c r="J30" s="9"/>
      <c r="K30" s="9">
        <v>400000</v>
      </c>
      <c r="L30" s="9"/>
      <c r="M30" s="9">
        <v>390194864360</v>
      </c>
      <c r="N30" s="9"/>
      <c r="O30" s="9">
        <v>386037617997</v>
      </c>
      <c r="P30" s="9"/>
      <c r="Q30" s="9">
        <f t="shared" si="1"/>
        <v>4157246363</v>
      </c>
    </row>
    <row r="31" spans="1:17" x14ac:dyDescent="0.55000000000000004">
      <c r="A31" s="1" t="s">
        <v>114</v>
      </c>
      <c r="C31" s="9">
        <v>200000</v>
      </c>
      <c r="D31" s="9"/>
      <c r="E31" s="9">
        <v>189678214591</v>
      </c>
      <c r="F31" s="9"/>
      <c r="G31" s="9">
        <v>189436658381</v>
      </c>
      <c r="H31" s="9"/>
      <c r="I31" s="9">
        <f t="shared" si="0"/>
        <v>241556210</v>
      </c>
      <c r="J31" s="9"/>
      <c r="K31" s="9">
        <v>200000</v>
      </c>
      <c r="L31" s="9"/>
      <c r="M31" s="9">
        <v>189678214591</v>
      </c>
      <c r="N31" s="9"/>
      <c r="O31" s="9">
        <v>188970142952</v>
      </c>
      <c r="P31" s="9"/>
      <c r="Q31" s="9">
        <f t="shared" si="1"/>
        <v>708071639</v>
      </c>
    </row>
    <row r="32" spans="1:17" x14ac:dyDescent="0.55000000000000004">
      <c r="A32" s="1" t="s">
        <v>86</v>
      </c>
      <c r="C32" s="9">
        <v>479437</v>
      </c>
      <c r="D32" s="9"/>
      <c r="E32" s="9">
        <v>421286424183</v>
      </c>
      <c r="F32" s="9"/>
      <c r="G32" s="9">
        <v>415130367218</v>
      </c>
      <c r="H32" s="9"/>
      <c r="I32" s="9">
        <f t="shared" si="0"/>
        <v>6156056965</v>
      </c>
      <c r="J32" s="9"/>
      <c r="K32" s="9">
        <v>479437</v>
      </c>
      <c r="L32" s="9"/>
      <c r="M32" s="9">
        <v>421286424183</v>
      </c>
      <c r="N32" s="9"/>
      <c r="O32" s="9">
        <v>401414064929</v>
      </c>
      <c r="P32" s="9"/>
      <c r="Q32" s="9">
        <f t="shared" si="1"/>
        <v>19872359254</v>
      </c>
    </row>
    <row r="33" spans="1:17" x14ac:dyDescent="0.55000000000000004">
      <c r="A33" s="1" t="s">
        <v>89</v>
      </c>
      <c r="C33" s="9">
        <v>379763</v>
      </c>
      <c r="D33" s="9"/>
      <c r="E33" s="9">
        <v>329107513959</v>
      </c>
      <c r="F33" s="9"/>
      <c r="G33" s="9">
        <v>324919487286</v>
      </c>
      <c r="H33" s="9"/>
      <c r="I33" s="9">
        <f t="shared" si="0"/>
        <v>4188026673</v>
      </c>
      <c r="J33" s="9"/>
      <c r="K33" s="9">
        <v>379763</v>
      </c>
      <c r="L33" s="9"/>
      <c r="M33" s="9">
        <v>329107513959</v>
      </c>
      <c r="N33" s="9"/>
      <c r="O33" s="9">
        <v>313608398023</v>
      </c>
      <c r="P33" s="9"/>
      <c r="Q33" s="9">
        <f t="shared" si="1"/>
        <v>15499115936</v>
      </c>
    </row>
    <row r="34" spans="1:17" x14ac:dyDescent="0.55000000000000004">
      <c r="A34" s="1" t="s">
        <v>95</v>
      </c>
      <c r="C34" s="9">
        <v>853714</v>
      </c>
      <c r="D34" s="9"/>
      <c r="E34" s="9">
        <v>729802560160</v>
      </c>
      <c r="F34" s="9"/>
      <c r="G34" s="9">
        <v>721323216476</v>
      </c>
      <c r="H34" s="9"/>
      <c r="I34" s="9">
        <f t="shared" si="0"/>
        <v>8479343684</v>
      </c>
      <c r="J34" s="9"/>
      <c r="K34" s="9">
        <v>853714</v>
      </c>
      <c r="L34" s="9"/>
      <c r="M34" s="9">
        <v>729802560160</v>
      </c>
      <c r="N34" s="9"/>
      <c r="O34" s="9">
        <v>693150027472</v>
      </c>
      <c r="P34" s="9"/>
      <c r="Q34" s="9">
        <f t="shared" si="1"/>
        <v>36652532688</v>
      </c>
    </row>
    <row r="35" spans="1:17" x14ac:dyDescent="0.55000000000000004">
      <c r="A35" s="1" t="s">
        <v>144</v>
      </c>
      <c r="C35" s="9">
        <v>109</v>
      </c>
      <c r="D35" s="9"/>
      <c r="E35" s="9">
        <v>87941607</v>
      </c>
      <c r="F35" s="9"/>
      <c r="G35" s="9">
        <v>86542061</v>
      </c>
      <c r="H35" s="9"/>
      <c r="I35" s="9">
        <f t="shared" si="0"/>
        <v>1399546</v>
      </c>
      <c r="J35" s="9"/>
      <c r="K35" s="9">
        <v>109</v>
      </c>
      <c r="L35" s="9"/>
      <c r="M35" s="9">
        <v>87941607</v>
      </c>
      <c r="N35" s="9"/>
      <c r="O35" s="9">
        <v>86542061</v>
      </c>
      <c r="P35" s="9"/>
      <c r="Q35" s="9">
        <f t="shared" si="1"/>
        <v>1399546</v>
      </c>
    </row>
    <row r="36" spans="1:17" x14ac:dyDescent="0.55000000000000004">
      <c r="A36" s="1" t="s">
        <v>140</v>
      </c>
      <c r="C36" s="9">
        <v>46702</v>
      </c>
      <c r="D36" s="9"/>
      <c r="E36" s="9">
        <v>35538449688</v>
      </c>
      <c r="F36" s="9"/>
      <c r="G36" s="9">
        <v>35018971346</v>
      </c>
      <c r="H36" s="9"/>
      <c r="I36" s="9">
        <f t="shared" si="0"/>
        <v>519478342</v>
      </c>
      <c r="J36" s="9"/>
      <c r="K36" s="9">
        <v>46702</v>
      </c>
      <c r="L36" s="9"/>
      <c r="M36" s="9">
        <v>35538449688</v>
      </c>
      <c r="N36" s="9"/>
      <c r="O36" s="9">
        <v>35018971346</v>
      </c>
      <c r="P36" s="9"/>
      <c r="Q36" s="9">
        <f t="shared" si="1"/>
        <v>519478342</v>
      </c>
    </row>
    <row r="37" spans="1:17" x14ac:dyDescent="0.55000000000000004">
      <c r="A37" s="1" t="s">
        <v>105</v>
      </c>
      <c r="C37" s="9">
        <v>152619</v>
      </c>
      <c r="D37" s="9"/>
      <c r="E37" s="9">
        <v>118407826310</v>
      </c>
      <c r="F37" s="9"/>
      <c r="G37" s="9">
        <v>117057064900</v>
      </c>
      <c r="H37" s="9"/>
      <c r="I37" s="9">
        <f t="shared" si="0"/>
        <v>1350761410</v>
      </c>
      <c r="J37" s="9"/>
      <c r="K37" s="9">
        <v>152619</v>
      </c>
      <c r="L37" s="9"/>
      <c r="M37" s="9">
        <v>118407826310</v>
      </c>
      <c r="N37" s="9"/>
      <c r="O37" s="9">
        <v>116696894825</v>
      </c>
      <c r="P37" s="9"/>
      <c r="Q37" s="9">
        <f t="shared" si="1"/>
        <v>1710931485</v>
      </c>
    </row>
    <row r="38" spans="1:17" x14ac:dyDescent="0.55000000000000004">
      <c r="A38" s="1" t="s">
        <v>117</v>
      </c>
      <c r="C38" s="9">
        <v>200000</v>
      </c>
      <c r="D38" s="9"/>
      <c r="E38" s="9">
        <v>190247511387</v>
      </c>
      <c r="F38" s="9"/>
      <c r="G38" s="9">
        <v>186566178750</v>
      </c>
      <c r="H38" s="9"/>
      <c r="I38" s="9">
        <f t="shared" si="0"/>
        <v>3681332637</v>
      </c>
      <c r="J38" s="9"/>
      <c r="K38" s="9">
        <v>200000</v>
      </c>
      <c r="L38" s="9"/>
      <c r="M38" s="9">
        <v>190247511387</v>
      </c>
      <c r="N38" s="9"/>
      <c r="O38" s="9">
        <v>189467252835</v>
      </c>
      <c r="P38" s="9"/>
      <c r="Q38" s="9">
        <f t="shared" si="1"/>
        <v>780258552</v>
      </c>
    </row>
    <row r="39" spans="1:17" x14ac:dyDescent="0.55000000000000004">
      <c r="A39" s="1" t="s">
        <v>75</v>
      </c>
      <c r="C39" s="9">
        <v>191138</v>
      </c>
      <c r="D39" s="9"/>
      <c r="E39" s="9">
        <v>179130730969</v>
      </c>
      <c r="F39" s="9"/>
      <c r="G39" s="9">
        <v>176569945995</v>
      </c>
      <c r="H39" s="9"/>
      <c r="I39" s="9">
        <f t="shared" si="0"/>
        <v>2560784974</v>
      </c>
      <c r="J39" s="9"/>
      <c r="K39" s="9">
        <v>191138</v>
      </c>
      <c r="L39" s="9"/>
      <c r="M39" s="9">
        <v>179130730969</v>
      </c>
      <c r="N39" s="9"/>
      <c r="O39" s="9">
        <v>170244424904</v>
      </c>
      <c r="P39" s="9"/>
      <c r="Q39" s="9">
        <f t="shared" si="1"/>
        <v>8886306065</v>
      </c>
    </row>
    <row r="40" spans="1:17" x14ac:dyDescent="0.55000000000000004">
      <c r="A40" s="1" t="s">
        <v>99</v>
      </c>
      <c r="C40" s="9">
        <v>335927</v>
      </c>
      <c r="D40" s="9"/>
      <c r="E40" s="9">
        <v>276757035963</v>
      </c>
      <c r="F40" s="9"/>
      <c r="G40" s="9">
        <v>274210751254</v>
      </c>
      <c r="H40" s="9"/>
      <c r="I40" s="9">
        <f t="shared" si="0"/>
        <v>2546284709</v>
      </c>
      <c r="J40" s="9"/>
      <c r="K40" s="9">
        <v>335927</v>
      </c>
      <c r="L40" s="9"/>
      <c r="M40" s="9">
        <v>276757035963</v>
      </c>
      <c r="N40" s="9"/>
      <c r="O40" s="9">
        <v>265617198318</v>
      </c>
      <c r="P40" s="9"/>
      <c r="Q40" s="9">
        <f t="shared" si="1"/>
        <v>11139837645</v>
      </c>
    </row>
    <row r="41" spans="1:17" x14ac:dyDescent="0.55000000000000004">
      <c r="A41" s="1" t="s">
        <v>129</v>
      </c>
      <c r="C41" s="9">
        <v>327254</v>
      </c>
      <c r="D41" s="9"/>
      <c r="E41" s="9">
        <v>310653685096</v>
      </c>
      <c r="F41" s="9"/>
      <c r="G41" s="9">
        <v>305272641303</v>
      </c>
      <c r="H41" s="9"/>
      <c r="I41" s="9">
        <f t="shared" si="0"/>
        <v>5381043793</v>
      </c>
      <c r="J41" s="9"/>
      <c r="K41" s="9">
        <v>327254</v>
      </c>
      <c r="L41" s="9"/>
      <c r="M41" s="9">
        <v>310653685096</v>
      </c>
      <c r="N41" s="9"/>
      <c r="O41" s="9">
        <v>308927325770</v>
      </c>
      <c r="P41" s="9"/>
      <c r="Q41" s="9">
        <f t="shared" si="1"/>
        <v>1726359326</v>
      </c>
    </row>
    <row r="42" spans="1:17" x14ac:dyDescent="0.55000000000000004">
      <c r="A42" s="1" t="s">
        <v>137</v>
      </c>
      <c r="C42" s="9">
        <v>46294</v>
      </c>
      <c r="D42" s="9"/>
      <c r="E42" s="9">
        <v>37478846347</v>
      </c>
      <c r="F42" s="9"/>
      <c r="G42" s="9">
        <v>37103267771</v>
      </c>
      <c r="H42" s="9"/>
      <c r="I42" s="9">
        <f t="shared" si="0"/>
        <v>375578576</v>
      </c>
      <c r="J42" s="9"/>
      <c r="K42" s="9">
        <v>46294</v>
      </c>
      <c r="L42" s="9"/>
      <c r="M42" s="9">
        <v>37478846347</v>
      </c>
      <c r="N42" s="9"/>
      <c r="O42" s="9">
        <v>37103267771</v>
      </c>
      <c r="P42" s="9"/>
      <c r="Q42" s="9">
        <f t="shared" si="1"/>
        <v>375578576</v>
      </c>
    </row>
    <row r="43" spans="1:17" x14ac:dyDescent="0.55000000000000004">
      <c r="A43" s="1" t="s">
        <v>42</v>
      </c>
      <c r="C43" s="9">
        <v>372237</v>
      </c>
      <c r="D43" s="9"/>
      <c r="E43" s="9">
        <v>278420026921</v>
      </c>
      <c r="F43" s="9"/>
      <c r="G43" s="9">
        <v>274959156183</v>
      </c>
      <c r="H43" s="9"/>
      <c r="I43" s="9">
        <f t="shared" si="0"/>
        <v>3460870738</v>
      </c>
      <c r="J43" s="9"/>
      <c r="K43" s="9">
        <v>372237</v>
      </c>
      <c r="L43" s="9"/>
      <c r="M43" s="9">
        <v>278420026921</v>
      </c>
      <c r="N43" s="9"/>
      <c r="O43" s="9">
        <v>271939749200</v>
      </c>
      <c r="P43" s="9"/>
      <c r="Q43" s="9">
        <f t="shared" si="1"/>
        <v>6480277721</v>
      </c>
    </row>
    <row r="44" spans="1:17" x14ac:dyDescent="0.55000000000000004">
      <c r="A44" s="1" t="s">
        <v>126</v>
      </c>
      <c r="C44" s="9">
        <v>260000</v>
      </c>
      <c r="D44" s="9"/>
      <c r="E44" s="9">
        <v>249710991677</v>
      </c>
      <c r="F44" s="9"/>
      <c r="G44" s="9">
        <v>249075666851</v>
      </c>
      <c r="H44" s="9"/>
      <c r="I44" s="9">
        <f t="shared" si="0"/>
        <v>635324826</v>
      </c>
      <c r="J44" s="9"/>
      <c r="K44" s="9">
        <v>260000</v>
      </c>
      <c r="L44" s="9"/>
      <c r="M44" s="9">
        <v>249710991677</v>
      </c>
      <c r="N44" s="9"/>
      <c r="O44" s="9">
        <v>247850248998</v>
      </c>
      <c r="P44" s="9"/>
      <c r="Q44" s="9">
        <f t="shared" si="1"/>
        <v>1860742679</v>
      </c>
    </row>
    <row r="45" spans="1:17" x14ac:dyDescent="0.55000000000000004">
      <c r="A45" s="1" t="s">
        <v>120</v>
      </c>
      <c r="C45" s="9">
        <v>100000</v>
      </c>
      <c r="D45" s="9"/>
      <c r="E45" s="9">
        <v>95887617218</v>
      </c>
      <c r="F45" s="9"/>
      <c r="G45" s="9">
        <v>95562376179</v>
      </c>
      <c r="H45" s="9"/>
      <c r="I45" s="9">
        <f t="shared" si="0"/>
        <v>325241039</v>
      </c>
      <c r="J45" s="9"/>
      <c r="K45" s="9">
        <v>100000</v>
      </c>
      <c r="L45" s="9"/>
      <c r="M45" s="9">
        <v>95887617218</v>
      </c>
      <c r="N45" s="9"/>
      <c r="O45" s="9">
        <v>95087062345</v>
      </c>
      <c r="P45" s="9"/>
      <c r="Q45" s="9">
        <f t="shared" si="1"/>
        <v>800554873</v>
      </c>
    </row>
    <row r="46" spans="1:17" x14ac:dyDescent="0.55000000000000004">
      <c r="A46" s="1" t="s">
        <v>46</v>
      </c>
      <c r="C46" s="9">
        <v>252160</v>
      </c>
      <c r="D46" s="9"/>
      <c r="E46" s="9">
        <v>185800672723</v>
      </c>
      <c r="F46" s="9"/>
      <c r="G46" s="9">
        <v>182899668579</v>
      </c>
      <c r="H46" s="9"/>
      <c r="I46" s="9">
        <f t="shared" si="0"/>
        <v>2901004144</v>
      </c>
      <c r="J46" s="9"/>
      <c r="K46" s="9">
        <v>252160</v>
      </c>
      <c r="L46" s="9"/>
      <c r="M46" s="9">
        <v>185800672723</v>
      </c>
      <c r="N46" s="9"/>
      <c r="O46" s="9">
        <v>178280067983</v>
      </c>
      <c r="P46" s="9"/>
      <c r="Q46" s="9">
        <f t="shared" si="1"/>
        <v>7520604740</v>
      </c>
    </row>
    <row r="47" spans="1:17" x14ac:dyDescent="0.55000000000000004">
      <c r="A47" s="1" t="s">
        <v>55</v>
      </c>
      <c r="C47" s="9">
        <v>365503</v>
      </c>
      <c r="D47" s="9"/>
      <c r="E47" s="9">
        <v>262248376754</v>
      </c>
      <c r="F47" s="9"/>
      <c r="G47" s="9">
        <v>258292629575</v>
      </c>
      <c r="H47" s="9"/>
      <c r="I47" s="9">
        <f t="shared" si="0"/>
        <v>3955747179</v>
      </c>
      <c r="J47" s="9"/>
      <c r="K47" s="9">
        <v>365503</v>
      </c>
      <c r="L47" s="9"/>
      <c r="M47" s="9">
        <v>262248376754</v>
      </c>
      <c r="N47" s="9"/>
      <c r="O47" s="9">
        <v>255160161268</v>
      </c>
      <c r="P47" s="9"/>
      <c r="Q47" s="9">
        <f t="shared" si="1"/>
        <v>7088215486</v>
      </c>
    </row>
    <row r="48" spans="1:17" x14ac:dyDescent="0.55000000000000004">
      <c r="A48" s="1" t="s">
        <v>123</v>
      </c>
      <c r="C48" s="9">
        <v>50000</v>
      </c>
      <c r="D48" s="9"/>
      <c r="E48" s="9">
        <v>47229988012</v>
      </c>
      <c r="F48" s="9"/>
      <c r="G48" s="9">
        <v>47149852540</v>
      </c>
      <c r="H48" s="9"/>
      <c r="I48" s="9">
        <f t="shared" si="0"/>
        <v>80135472</v>
      </c>
      <c r="J48" s="9"/>
      <c r="K48" s="9">
        <v>50000</v>
      </c>
      <c r="L48" s="9"/>
      <c r="M48" s="9">
        <v>47229988012</v>
      </c>
      <c r="N48" s="9"/>
      <c r="O48" s="9">
        <v>47019576156</v>
      </c>
      <c r="P48" s="9"/>
      <c r="Q48" s="9">
        <f t="shared" si="1"/>
        <v>210411856</v>
      </c>
    </row>
    <row r="49" spans="1:17" x14ac:dyDescent="0.55000000000000004">
      <c r="A49" s="1" t="s">
        <v>73</v>
      </c>
      <c r="C49" s="9">
        <v>32031</v>
      </c>
      <c r="D49" s="9"/>
      <c r="E49" s="9">
        <v>31595192096</v>
      </c>
      <c r="F49" s="9"/>
      <c r="G49" s="9">
        <v>31042020913</v>
      </c>
      <c r="H49" s="9"/>
      <c r="I49" s="9">
        <f t="shared" si="0"/>
        <v>553171183</v>
      </c>
      <c r="J49" s="9"/>
      <c r="K49" s="9">
        <v>32031</v>
      </c>
      <c r="L49" s="9"/>
      <c r="M49" s="9">
        <v>31595192096</v>
      </c>
      <c r="N49" s="9"/>
      <c r="O49" s="9">
        <v>29982627483</v>
      </c>
      <c r="P49" s="9"/>
      <c r="Q49" s="9">
        <f t="shared" si="1"/>
        <v>1612564613</v>
      </c>
    </row>
    <row r="50" spans="1:17" x14ac:dyDescent="0.55000000000000004">
      <c r="A50" s="1" t="s">
        <v>92</v>
      </c>
      <c r="C50" s="9">
        <v>6616</v>
      </c>
      <c r="D50" s="9"/>
      <c r="E50" s="9">
        <v>4181347913</v>
      </c>
      <c r="F50" s="9"/>
      <c r="G50" s="9">
        <v>4097869126</v>
      </c>
      <c r="H50" s="9"/>
      <c r="I50" s="9">
        <f t="shared" si="0"/>
        <v>83478787</v>
      </c>
      <c r="J50" s="9"/>
      <c r="K50" s="9">
        <v>6616</v>
      </c>
      <c r="L50" s="9"/>
      <c r="M50" s="9">
        <v>4181347913</v>
      </c>
      <c r="N50" s="9"/>
      <c r="O50" s="9">
        <v>3963702285</v>
      </c>
      <c r="P50" s="9"/>
      <c r="Q50" s="9">
        <f t="shared" si="1"/>
        <v>217645628</v>
      </c>
    </row>
    <row r="51" spans="1:17" x14ac:dyDescent="0.55000000000000004">
      <c r="A51" s="1" t="s">
        <v>98</v>
      </c>
      <c r="C51" s="9">
        <v>182237</v>
      </c>
      <c r="D51" s="9"/>
      <c r="E51" s="9">
        <v>112660358448</v>
      </c>
      <c r="F51" s="9"/>
      <c r="G51" s="9">
        <v>110692555577</v>
      </c>
      <c r="H51" s="9"/>
      <c r="I51" s="9">
        <f t="shared" si="0"/>
        <v>1967802871</v>
      </c>
      <c r="J51" s="9"/>
      <c r="K51" s="9">
        <v>182237</v>
      </c>
      <c r="L51" s="9"/>
      <c r="M51" s="9">
        <v>112660358448</v>
      </c>
      <c r="N51" s="9"/>
      <c r="O51" s="9">
        <v>106787729262</v>
      </c>
      <c r="P51" s="9"/>
      <c r="Q51" s="9">
        <f t="shared" si="1"/>
        <v>5872629186</v>
      </c>
    </row>
    <row r="52" spans="1:17" x14ac:dyDescent="0.55000000000000004">
      <c r="A52" s="1" t="s">
        <v>83</v>
      </c>
      <c r="C52" s="9">
        <v>21628</v>
      </c>
      <c r="D52" s="9"/>
      <c r="E52" s="9">
        <v>12496123307</v>
      </c>
      <c r="F52" s="9"/>
      <c r="G52" s="9">
        <v>12294370641</v>
      </c>
      <c r="H52" s="9"/>
      <c r="I52" s="9">
        <f t="shared" si="0"/>
        <v>201752666</v>
      </c>
      <c r="J52" s="9"/>
      <c r="K52" s="9">
        <v>21628</v>
      </c>
      <c r="L52" s="9"/>
      <c r="M52" s="9">
        <v>12496123307</v>
      </c>
      <c r="N52" s="9"/>
      <c r="O52" s="9">
        <v>11685436550</v>
      </c>
      <c r="P52" s="9"/>
      <c r="Q52" s="9">
        <f t="shared" si="1"/>
        <v>810686757</v>
      </c>
    </row>
    <row r="53" spans="1:17" x14ac:dyDescent="0.55000000000000004">
      <c r="A53" s="1" t="s">
        <v>102</v>
      </c>
      <c r="C53" s="9">
        <v>17112</v>
      </c>
      <c r="D53" s="9"/>
      <c r="E53" s="9">
        <v>10136851259</v>
      </c>
      <c r="F53" s="9"/>
      <c r="G53" s="9">
        <v>9962340478</v>
      </c>
      <c r="H53" s="9"/>
      <c r="I53" s="9">
        <f t="shared" si="0"/>
        <v>174510781</v>
      </c>
      <c r="J53" s="9"/>
      <c r="K53" s="9">
        <v>17112</v>
      </c>
      <c r="L53" s="9"/>
      <c r="M53" s="9">
        <v>10136851259</v>
      </c>
      <c r="N53" s="9"/>
      <c r="O53" s="9">
        <v>9614169998</v>
      </c>
      <c r="P53" s="9"/>
      <c r="Q53" s="9">
        <f t="shared" si="1"/>
        <v>522681261</v>
      </c>
    </row>
    <row r="54" spans="1:17" x14ac:dyDescent="0.55000000000000004">
      <c r="A54" s="1" t="s">
        <v>134</v>
      </c>
      <c r="C54" s="9">
        <v>100</v>
      </c>
      <c r="D54" s="9"/>
      <c r="E54" s="9">
        <v>97581310</v>
      </c>
      <c r="F54" s="9"/>
      <c r="G54" s="9">
        <v>97214614</v>
      </c>
      <c r="H54" s="9"/>
      <c r="I54" s="9">
        <f t="shared" si="0"/>
        <v>366696</v>
      </c>
      <c r="J54" s="9"/>
      <c r="K54" s="9">
        <v>100</v>
      </c>
      <c r="L54" s="9"/>
      <c r="M54" s="9">
        <v>97581310</v>
      </c>
      <c r="N54" s="9"/>
      <c r="O54" s="9">
        <v>97214614</v>
      </c>
      <c r="P54" s="9"/>
      <c r="Q54" s="9">
        <f t="shared" si="1"/>
        <v>366696</v>
      </c>
    </row>
    <row r="55" spans="1:17" x14ac:dyDescent="0.55000000000000004">
      <c r="A55" s="1" t="s">
        <v>49</v>
      </c>
      <c r="C55" s="9">
        <v>0</v>
      </c>
      <c r="D55" s="9"/>
      <c r="E55" s="9">
        <v>0</v>
      </c>
      <c r="F55" s="9"/>
      <c r="G55" s="9">
        <v>17451574119</v>
      </c>
      <c r="H55" s="9"/>
      <c r="I55" s="9">
        <f t="shared" si="0"/>
        <v>-17451574119</v>
      </c>
      <c r="J55" s="9"/>
      <c r="K55" s="9">
        <v>0</v>
      </c>
      <c r="L55" s="9"/>
      <c r="M55" s="9">
        <v>0</v>
      </c>
      <c r="N55" s="9"/>
      <c r="O55" s="9">
        <v>0</v>
      </c>
      <c r="P55" s="9"/>
      <c r="Q55" s="9">
        <f t="shared" si="1"/>
        <v>0</v>
      </c>
    </row>
    <row r="56" spans="1:17" x14ac:dyDescent="0.55000000000000004">
      <c r="A56" s="1" t="s">
        <v>67</v>
      </c>
      <c r="C56" s="9">
        <v>0</v>
      </c>
      <c r="D56" s="9"/>
      <c r="E56" s="9">
        <v>0</v>
      </c>
      <c r="F56" s="9"/>
      <c r="G56" s="9">
        <v>3017732376</v>
      </c>
      <c r="H56" s="9"/>
      <c r="I56" s="9">
        <f t="shared" si="0"/>
        <v>-3017732376</v>
      </c>
      <c r="J56" s="9"/>
      <c r="K56" s="9">
        <v>0</v>
      </c>
      <c r="L56" s="9"/>
      <c r="M56" s="9">
        <v>0</v>
      </c>
      <c r="N56" s="9"/>
      <c r="O56" s="9">
        <v>0</v>
      </c>
      <c r="P56" s="9"/>
      <c r="Q56" s="9">
        <f t="shared" si="1"/>
        <v>0</v>
      </c>
    </row>
    <row r="57" spans="1:17" ht="24.75" thickBot="1" x14ac:dyDescent="0.6">
      <c r="C57" s="9"/>
      <c r="D57" s="9"/>
      <c r="E57" s="10">
        <f>SUM(E8:E56)</f>
        <v>6090638720588</v>
      </c>
      <c r="F57" s="9"/>
      <c r="G57" s="10">
        <f>SUM(G8:G56)</f>
        <v>6044665308996</v>
      </c>
      <c r="H57" s="9"/>
      <c r="I57" s="10">
        <f>SUM(I8:I56)</f>
        <v>45973411592</v>
      </c>
      <c r="J57" s="9"/>
      <c r="K57" s="9"/>
      <c r="L57" s="9"/>
      <c r="M57" s="10">
        <f>SUM(M8:M56)</f>
        <v>6090638720588</v>
      </c>
      <c r="N57" s="9"/>
      <c r="O57" s="10">
        <f>SUM(O8:O56)</f>
        <v>5911136581633</v>
      </c>
      <c r="P57" s="9"/>
      <c r="Q57" s="10">
        <f>SUM(Q8:Q56)</f>
        <v>179502138955</v>
      </c>
    </row>
    <row r="58" spans="1:17" ht="24.75" thickTop="1" x14ac:dyDescent="0.55000000000000004"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 x14ac:dyDescent="0.55000000000000004">
      <c r="G59" s="5"/>
      <c r="H59" s="4"/>
      <c r="I59" s="5"/>
      <c r="J59" s="4"/>
      <c r="K59" s="4"/>
      <c r="L59" s="4"/>
      <c r="M59" s="4"/>
      <c r="N59" s="4"/>
      <c r="O59" s="5"/>
      <c r="P59" s="4"/>
      <c r="Q59" s="5"/>
    </row>
    <row r="60" spans="1:17" x14ac:dyDescent="0.55000000000000004"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 x14ac:dyDescent="0.55000000000000004"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55000000000000004"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1:17" x14ac:dyDescent="0.55000000000000004">
      <c r="G63" s="5"/>
      <c r="H63" s="4"/>
      <c r="I63" s="5"/>
      <c r="J63" s="4"/>
      <c r="K63" s="4"/>
      <c r="L63" s="4"/>
      <c r="M63" s="4"/>
      <c r="N63" s="4"/>
      <c r="O63" s="5"/>
      <c r="P63" s="4"/>
      <c r="Q63" s="5"/>
    </row>
    <row r="64" spans="1:17" x14ac:dyDescent="0.55000000000000004"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5"/>
  <sheetViews>
    <sheetView rightToLeft="1" workbookViewId="0">
      <selection activeCell="Q19" sqref="G19:Q26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9.1406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0.855468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 x14ac:dyDescent="0.55000000000000004">
      <c r="A3" s="20" t="s">
        <v>170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 x14ac:dyDescent="0.55000000000000004">
      <c r="A6" s="18" t="s">
        <v>3</v>
      </c>
      <c r="C6" s="19" t="s">
        <v>172</v>
      </c>
      <c r="D6" s="19" t="s">
        <v>172</v>
      </c>
      <c r="E6" s="19" t="s">
        <v>172</v>
      </c>
      <c r="F6" s="19" t="s">
        <v>172</v>
      </c>
      <c r="G6" s="19" t="s">
        <v>172</v>
      </c>
      <c r="H6" s="19" t="s">
        <v>172</v>
      </c>
      <c r="I6" s="19" t="s">
        <v>172</v>
      </c>
      <c r="K6" s="19" t="s">
        <v>173</v>
      </c>
      <c r="L6" s="19" t="s">
        <v>173</v>
      </c>
      <c r="M6" s="19" t="s">
        <v>173</v>
      </c>
      <c r="N6" s="19" t="s">
        <v>173</v>
      </c>
      <c r="O6" s="19" t="s">
        <v>173</v>
      </c>
      <c r="P6" s="19" t="s">
        <v>173</v>
      </c>
      <c r="Q6" s="19" t="s">
        <v>173</v>
      </c>
    </row>
    <row r="7" spans="1:17" ht="24.75" x14ac:dyDescent="0.55000000000000004">
      <c r="A7" s="19" t="s">
        <v>3</v>
      </c>
      <c r="C7" s="19" t="s">
        <v>7</v>
      </c>
      <c r="E7" s="19" t="s">
        <v>189</v>
      </c>
      <c r="G7" s="19" t="s">
        <v>190</v>
      </c>
      <c r="I7" s="19" t="s">
        <v>192</v>
      </c>
      <c r="K7" s="19" t="s">
        <v>7</v>
      </c>
      <c r="M7" s="19" t="s">
        <v>189</v>
      </c>
      <c r="O7" s="19" t="s">
        <v>190</v>
      </c>
      <c r="Q7" s="19" t="s">
        <v>192</v>
      </c>
    </row>
    <row r="8" spans="1:17" x14ac:dyDescent="0.55000000000000004">
      <c r="A8" s="1" t="s">
        <v>16</v>
      </c>
      <c r="C8" s="9">
        <v>0</v>
      </c>
      <c r="D8" s="9"/>
      <c r="E8" s="9">
        <v>0</v>
      </c>
      <c r="F8" s="9"/>
      <c r="G8" s="9">
        <v>0</v>
      </c>
      <c r="H8" s="9"/>
      <c r="I8" s="9">
        <v>0</v>
      </c>
      <c r="J8" s="9"/>
      <c r="K8" s="9">
        <v>2405000</v>
      </c>
      <c r="L8" s="9"/>
      <c r="M8" s="9">
        <v>17643876336</v>
      </c>
      <c r="N8" s="9"/>
      <c r="O8" s="9">
        <v>17133180683</v>
      </c>
      <c r="P8" s="9"/>
      <c r="Q8" s="9">
        <v>510695653</v>
      </c>
    </row>
    <row r="9" spans="1:17" x14ac:dyDescent="0.55000000000000004">
      <c r="A9" s="1" t="s">
        <v>193</v>
      </c>
      <c r="C9" s="9">
        <v>0</v>
      </c>
      <c r="D9" s="9"/>
      <c r="E9" s="9">
        <v>0</v>
      </c>
      <c r="F9" s="9"/>
      <c r="G9" s="9">
        <v>0</v>
      </c>
      <c r="H9" s="9"/>
      <c r="I9" s="9">
        <v>0</v>
      </c>
      <c r="J9" s="9"/>
      <c r="K9" s="9">
        <v>450000</v>
      </c>
      <c r="L9" s="9"/>
      <c r="M9" s="9">
        <v>31513579129</v>
      </c>
      <c r="N9" s="9"/>
      <c r="O9" s="9">
        <v>31535816314</v>
      </c>
      <c r="P9" s="9"/>
      <c r="Q9" s="9">
        <v>-22237185</v>
      </c>
    </row>
    <row r="10" spans="1:17" x14ac:dyDescent="0.55000000000000004">
      <c r="A10" s="1" t="s">
        <v>20</v>
      </c>
      <c r="C10" s="9">
        <v>0</v>
      </c>
      <c r="D10" s="9"/>
      <c r="E10" s="9">
        <v>0</v>
      </c>
      <c r="F10" s="9"/>
      <c r="G10" s="9">
        <v>0</v>
      </c>
      <c r="H10" s="9"/>
      <c r="I10" s="9">
        <v>0</v>
      </c>
      <c r="J10" s="9"/>
      <c r="K10" s="9">
        <v>9490000</v>
      </c>
      <c r="L10" s="9"/>
      <c r="M10" s="9">
        <v>70953006640</v>
      </c>
      <c r="N10" s="9"/>
      <c r="O10" s="9">
        <v>53481582652</v>
      </c>
      <c r="P10" s="9"/>
      <c r="Q10" s="9">
        <v>17471423988</v>
      </c>
    </row>
    <row r="11" spans="1:17" x14ac:dyDescent="0.55000000000000004">
      <c r="A11" s="1" t="s">
        <v>49</v>
      </c>
      <c r="C11" s="9">
        <v>542241</v>
      </c>
      <c r="D11" s="9"/>
      <c r="E11" s="9">
        <v>542241000000</v>
      </c>
      <c r="F11" s="9"/>
      <c r="G11" s="9">
        <v>519169421108</v>
      </c>
      <c r="H11" s="9"/>
      <c r="I11" s="9">
        <v>23071578892</v>
      </c>
      <c r="J11" s="9"/>
      <c r="K11" s="9">
        <v>542241</v>
      </c>
      <c r="L11" s="9"/>
      <c r="M11" s="9">
        <v>542241000000</v>
      </c>
      <c r="N11" s="9"/>
      <c r="O11" s="9">
        <v>519169421108</v>
      </c>
      <c r="P11" s="9"/>
      <c r="Q11" s="9">
        <v>23071578892</v>
      </c>
    </row>
    <row r="12" spans="1:17" x14ac:dyDescent="0.55000000000000004">
      <c r="A12" s="1" t="s">
        <v>67</v>
      </c>
      <c r="C12" s="9">
        <v>92699</v>
      </c>
      <c r="D12" s="9"/>
      <c r="E12" s="9">
        <v>92699000000</v>
      </c>
      <c r="F12" s="9"/>
      <c r="G12" s="9">
        <v>88310379012</v>
      </c>
      <c r="H12" s="9"/>
      <c r="I12" s="9">
        <v>4388620988</v>
      </c>
      <c r="J12" s="9"/>
      <c r="K12" s="9">
        <v>92699</v>
      </c>
      <c r="L12" s="9"/>
      <c r="M12" s="9">
        <v>92699000000</v>
      </c>
      <c r="N12" s="9"/>
      <c r="O12" s="9">
        <v>88310379012</v>
      </c>
      <c r="P12" s="9"/>
      <c r="Q12" s="9">
        <v>4388620988</v>
      </c>
    </row>
    <row r="13" spans="1:17" x14ac:dyDescent="0.55000000000000004">
      <c r="A13" s="1" t="s">
        <v>105</v>
      </c>
      <c r="C13" s="9">
        <v>0</v>
      </c>
      <c r="D13" s="9"/>
      <c r="E13" s="9">
        <v>0</v>
      </c>
      <c r="F13" s="9"/>
      <c r="G13" s="9">
        <v>0</v>
      </c>
      <c r="H13" s="9"/>
      <c r="I13" s="9">
        <v>0</v>
      </c>
      <c r="J13" s="9"/>
      <c r="K13" s="9">
        <v>20000</v>
      </c>
      <c r="L13" s="9"/>
      <c r="M13" s="9">
        <v>14767322941</v>
      </c>
      <c r="N13" s="9"/>
      <c r="O13" s="9">
        <v>14603552625</v>
      </c>
      <c r="P13" s="9"/>
      <c r="Q13" s="9">
        <v>163770316</v>
      </c>
    </row>
    <row r="14" spans="1:17" x14ac:dyDescent="0.55000000000000004">
      <c r="A14" s="1" t="s">
        <v>133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v>0</v>
      </c>
      <c r="J14" s="9"/>
      <c r="K14" s="9">
        <v>50000</v>
      </c>
      <c r="L14" s="9"/>
      <c r="M14" s="9">
        <v>48991118750</v>
      </c>
      <c r="N14" s="9"/>
      <c r="O14" s="9">
        <v>49990937500</v>
      </c>
      <c r="P14" s="9"/>
      <c r="Q14" s="9">
        <v>-999818750</v>
      </c>
    </row>
    <row r="15" spans="1:17" x14ac:dyDescent="0.55000000000000004">
      <c r="A15" s="1" t="s">
        <v>180</v>
      </c>
      <c r="C15" s="9">
        <v>0</v>
      </c>
      <c r="D15" s="9"/>
      <c r="E15" s="9">
        <v>0</v>
      </c>
      <c r="F15" s="9"/>
      <c r="G15" s="9">
        <v>0</v>
      </c>
      <c r="H15" s="9"/>
      <c r="I15" s="9">
        <v>0</v>
      </c>
      <c r="J15" s="9"/>
      <c r="K15" s="9">
        <v>115000</v>
      </c>
      <c r="L15" s="9"/>
      <c r="M15" s="9">
        <v>115000000000</v>
      </c>
      <c r="N15" s="9"/>
      <c r="O15" s="9">
        <v>114979156250</v>
      </c>
      <c r="P15" s="9"/>
      <c r="Q15" s="9">
        <v>20843750</v>
      </c>
    </row>
    <row r="16" spans="1:17" x14ac:dyDescent="0.55000000000000004">
      <c r="A16" s="1" t="s">
        <v>142</v>
      </c>
      <c r="C16" s="9">
        <v>0</v>
      </c>
      <c r="D16" s="9"/>
      <c r="E16" s="9">
        <v>0</v>
      </c>
      <c r="F16" s="9"/>
      <c r="G16" s="9">
        <v>0</v>
      </c>
      <c r="H16" s="9"/>
      <c r="I16" s="9">
        <v>0</v>
      </c>
      <c r="J16" s="9"/>
      <c r="K16" s="9">
        <v>225000</v>
      </c>
      <c r="L16" s="9"/>
      <c r="M16" s="9">
        <v>221651871407</v>
      </c>
      <c r="N16" s="9"/>
      <c r="O16" s="9">
        <v>220460034375</v>
      </c>
      <c r="P16" s="9"/>
      <c r="Q16" s="9">
        <v>1191837032</v>
      </c>
    </row>
    <row r="17" spans="1:17" x14ac:dyDescent="0.55000000000000004">
      <c r="A17" s="1" t="s">
        <v>95</v>
      </c>
      <c r="C17" s="9">
        <v>0</v>
      </c>
      <c r="D17" s="9"/>
      <c r="E17" s="9">
        <v>0</v>
      </c>
      <c r="F17" s="9"/>
      <c r="G17" s="9">
        <v>0</v>
      </c>
      <c r="H17" s="9"/>
      <c r="I17" s="9">
        <v>0</v>
      </c>
      <c r="J17" s="9"/>
      <c r="K17" s="9">
        <v>50000</v>
      </c>
      <c r="L17" s="9"/>
      <c r="M17" s="9">
        <v>42017882884</v>
      </c>
      <c r="N17" s="9"/>
      <c r="O17" s="9">
        <v>40487660282</v>
      </c>
      <c r="P17" s="9"/>
      <c r="Q17" s="9">
        <v>1530222602</v>
      </c>
    </row>
    <row r="18" spans="1:17" ht="24.75" thickBot="1" x14ac:dyDescent="0.6">
      <c r="C18" s="9"/>
      <c r="D18" s="9"/>
      <c r="E18" s="10">
        <f>SUM(E8:E17)</f>
        <v>634940000000</v>
      </c>
      <c r="F18" s="9"/>
      <c r="G18" s="10">
        <f>SUM(G8:G17)</f>
        <v>607479800120</v>
      </c>
      <c r="H18" s="9"/>
      <c r="I18" s="10">
        <f>SUM(I8:I17)</f>
        <v>27460199880</v>
      </c>
      <c r="J18" s="9"/>
      <c r="K18" s="9"/>
      <c r="L18" s="9"/>
      <c r="M18" s="10">
        <f>SUM(M8:M17)</f>
        <v>1197478658087</v>
      </c>
      <c r="N18" s="9"/>
      <c r="O18" s="10">
        <f>SUM(O8:O17)</f>
        <v>1150151720801</v>
      </c>
      <c r="P18" s="9"/>
      <c r="Q18" s="10">
        <f>SUM(Q8:Q17)</f>
        <v>47326937286</v>
      </c>
    </row>
    <row r="19" spans="1:17" ht="24.75" thickTop="1" x14ac:dyDescent="0.55000000000000004"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x14ac:dyDescent="0.55000000000000004"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x14ac:dyDescent="0.55000000000000004"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x14ac:dyDescent="0.55000000000000004"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x14ac:dyDescent="0.55000000000000004"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55000000000000004"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x14ac:dyDescent="0.55000000000000004">
      <c r="G25" s="3"/>
      <c r="I25" s="3"/>
      <c r="O25" s="5"/>
      <c r="P25" s="4"/>
      <c r="Q25" s="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22"/>
  <sheetViews>
    <sheetView rightToLeft="1" workbookViewId="0">
      <selection activeCell="U13" sqref="U13"/>
    </sheetView>
  </sheetViews>
  <sheetFormatPr defaultRowHeight="24" x14ac:dyDescent="0.55000000000000004"/>
  <cols>
    <col min="1" max="1" width="39.57031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16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3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3" ht="24.75" x14ac:dyDescent="0.55000000000000004">
      <c r="A3" s="20" t="s">
        <v>170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3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6" spans="1:23" ht="24.75" x14ac:dyDescent="0.55000000000000004">
      <c r="A6" s="18" t="s">
        <v>3</v>
      </c>
      <c r="C6" s="19" t="s">
        <v>172</v>
      </c>
      <c r="D6" s="19" t="s">
        <v>172</v>
      </c>
      <c r="E6" s="19" t="s">
        <v>172</v>
      </c>
      <c r="F6" s="19" t="s">
        <v>172</v>
      </c>
      <c r="G6" s="19" t="s">
        <v>172</v>
      </c>
      <c r="H6" s="19" t="s">
        <v>172</v>
      </c>
      <c r="I6" s="19" t="s">
        <v>172</v>
      </c>
      <c r="J6" s="19" t="s">
        <v>172</v>
      </c>
      <c r="K6" s="19" t="s">
        <v>172</v>
      </c>
      <c r="M6" s="19" t="s">
        <v>173</v>
      </c>
      <c r="N6" s="19" t="s">
        <v>173</v>
      </c>
      <c r="O6" s="19" t="s">
        <v>173</v>
      </c>
      <c r="P6" s="19" t="s">
        <v>173</v>
      </c>
      <c r="Q6" s="19" t="s">
        <v>173</v>
      </c>
      <c r="R6" s="19" t="s">
        <v>173</v>
      </c>
      <c r="S6" s="19" t="s">
        <v>173</v>
      </c>
      <c r="T6" s="19" t="s">
        <v>173</v>
      </c>
      <c r="U6" s="19" t="s">
        <v>173</v>
      </c>
    </row>
    <row r="7" spans="1:23" ht="24.75" x14ac:dyDescent="0.55000000000000004">
      <c r="A7" s="19" t="s">
        <v>3</v>
      </c>
      <c r="C7" s="19" t="s">
        <v>194</v>
      </c>
      <c r="E7" s="19" t="s">
        <v>195</v>
      </c>
      <c r="G7" s="19" t="s">
        <v>196</v>
      </c>
      <c r="I7" s="19" t="s">
        <v>157</v>
      </c>
      <c r="K7" s="19" t="s">
        <v>197</v>
      </c>
      <c r="M7" s="19" t="s">
        <v>194</v>
      </c>
      <c r="O7" s="19" t="s">
        <v>195</v>
      </c>
      <c r="Q7" s="19" t="s">
        <v>196</v>
      </c>
      <c r="S7" s="19" t="s">
        <v>157</v>
      </c>
      <c r="U7" s="19" t="s">
        <v>197</v>
      </c>
    </row>
    <row r="8" spans="1:23" x14ac:dyDescent="0.55000000000000004">
      <c r="A8" s="1" t="s">
        <v>16</v>
      </c>
      <c r="C8" s="9">
        <v>0</v>
      </c>
      <c r="D8" s="9"/>
      <c r="E8" s="9">
        <v>-55373430</v>
      </c>
      <c r="F8" s="9"/>
      <c r="G8" s="9">
        <v>0</v>
      </c>
      <c r="H8" s="9"/>
      <c r="I8" s="9">
        <f>C8+E8+G8</f>
        <v>-55373430</v>
      </c>
      <c r="J8" s="9"/>
      <c r="K8" s="7">
        <f>I8/$I$20</f>
        <v>-1.7271028555500303E-2</v>
      </c>
      <c r="L8" s="9"/>
      <c r="M8" s="9">
        <v>0</v>
      </c>
      <c r="N8" s="9"/>
      <c r="O8" s="9">
        <v>540019542</v>
      </c>
      <c r="P8" s="9"/>
      <c r="Q8" s="9">
        <v>510695653</v>
      </c>
      <c r="R8" s="9"/>
      <c r="S8" s="9">
        <f>M8+O8+Q8</f>
        <v>1050715195</v>
      </c>
      <c r="T8" s="9"/>
      <c r="U8" s="7">
        <f>S8/$S$20</f>
        <v>2.3840643847488935E-2</v>
      </c>
      <c r="V8" s="13"/>
      <c r="W8" s="13"/>
    </row>
    <row r="9" spans="1:23" x14ac:dyDescent="0.55000000000000004">
      <c r="A9" s="1" t="s">
        <v>193</v>
      </c>
      <c r="C9" s="9">
        <v>0</v>
      </c>
      <c r="D9" s="9"/>
      <c r="E9" s="9">
        <v>0</v>
      </c>
      <c r="F9" s="9"/>
      <c r="G9" s="9">
        <v>0</v>
      </c>
      <c r="H9" s="9"/>
      <c r="I9" s="9">
        <f t="shared" ref="I9:I19" si="0">C9+E9+G9</f>
        <v>0</v>
      </c>
      <c r="J9" s="9"/>
      <c r="K9" s="7">
        <f t="shared" ref="K9:K19" si="1">I9/$I$20</f>
        <v>0</v>
      </c>
      <c r="L9" s="9"/>
      <c r="M9" s="9">
        <v>0</v>
      </c>
      <c r="N9" s="9"/>
      <c r="O9" s="9">
        <v>0</v>
      </c>
      <c r="P9" s="9"/>
      <c r="Q9" s="9">
        <v>-22237185</v>
      </c>
      <c r="R9" s="9"/>
      <c r="S9" s="9">
        <f t="shared" ref="S9:S19" si="2">M9+O9+Q9</f>
        <v>-22237185</v>
      </c>
      <c r="T9" s="9"/>
      <c r="U9" s="7">
        <f t="shared" ref="U9:U19" si="3">S9/$S$20</f>
        <v>-5.0455995142977179E-4</v>
      </c>
      <c r="V9" s="13"/>
      <c r="W9" s="13"/>
    </row>
    <row r="10" spans="1:23" x14ac:dyDescent="0.55000000000000004">
      <c r="A10" s="1" t="s">
        <v>20</v>
      </c>
      <c r="C10" s="9">
        <v>0</v>
      </c>
      <c r="D10" s="9"/>
      <c r="E10" s="9">
        <v>3069588686</v>
      </c>
      <c r="F10" s="9"/>
      <c r="G10" s="9">
        <v>0</v>
      </c>
      <c r="H10" s="9"/>
      <c r="I10" s="9">
        <f t="shared" si="0"/>
        <v>3069588686</v>
      </c>
      <c r="J10" s="9"/>
      <c r="K10" s="7">
        <f t="shared" si="1"/>
        <v>0.95740780098951173</v>
      </c>
      <c r="L10" s="9"/>
      <c r="M10" s="9">
        <v>0</v>
      </c>
      <c r="N10" s="9"/>
      <c r="O10" s="9">
        <v>22476845626</v>
      </c>
      <c r="P10" s="9"/>
      <c r="Q10" s="9">
        <v>17471423988</v>
      </c>
      <c r="R10" s="9"/>
      <c r="S10" s="9">
        <f t="shared" si="2"/>
        <v>39948269614</v>
      </c>
      <c r="T10" s="9"/>
      <c r="U10" s="7">
        <f t="shared" si="3"/>
        <v>0.90642304662857598</v>
      </c>
      <c r="V10" s="13"/>
      <c r="W10" s="13"/>
    </row>
    <row r="11" spans="1:23" x14ac:dyDescent="0.55000000000000004">
      <c r="A11" s="1" t="s">
        <v>19</v>
      </c>
      <c r="C11" s="9">
        <v>0</v>
      </c>
      <c r="D11" s="9"/>
      <c r="E11" s="9">
        <v>-126162181</v>
      </c>
      <c r="F11" s="9"/>
      <c r="G11" s="9">
        <v>0</v>
      </c>
      <c r="H11" s="9"/>
      <c r="I11" s="9">
        <f t="shared" si="0"/>
        <v>-126162181</v>
      </c>
      <c r="J11" s="9"/>
      <c r="K11" s="7">
        <f t="shared" si="1"/>
        <v>-3.9350111247852947E-2</v>
      </c>
      <c r="L11" s="9"/>
      <c r="M11" s="9">
        <v>7745937691</v>
      </c>
      <c r="N11" s="9"/>
      <c r="O11" s="9">
        <v>-8466829643</v>
      </c>
      <c r="P11" s="9"/>
      <c r="Q11" s="9">
        <v>0</v>
      </c>
      <c r="R11" s="9"/>
      <c r="S11" s="9">
        <f t="shared" si="2"/>
        <v>-720891952</v>
      </c>
      <c r="T11" s="9"/>
      <c r="U11" s="7">
        <f t="shared" si="3"/>
        <v>-1.6356980808822402E-2</v>
      </c>
      <c r="V11" s="13"/>
      <c r="W11" s="13"/>
    </row>
    <row r="12" spans="1:23" x14ac:dyDescent="0.55000000000000004">
      <c r="A12" s="1" t="s">
        <v>22</v>
      </c>
      <c r="C12" s="9">
        <v>0</v>
      </c>
      <c r="D12" s="9"/>
      <c r="E12" s="9">
        <v>69046098</v>
      </c>
      <c r="F12" s="9"/>
      <c r="G12" s="9">
        <v>0</v>
      </c>
      <c r="H12" s="9"/>
      <c r="I12" s="9">
        <f t="shared" si="0"/>
        <v>69046098</v>
      </c>
      <c r="J12" s="9"/>
      <c r="K12" s="7">
        <f t="shared" si="1"/>
        <v>2.1535547467510546E-2</v>
      </c>
      <c r="L12" s="9"/>
      <c r="M12" s="9">
        <v>0</v>
      </c>
      <c r="N12" s="9"/>
      <c r="O12" s="9">
        <v>906600583</v>
      </c>
      <c r="P12" s="9"/>
      <c r="Q12" s="9">
        <v>0</v>
      </c>
      <c r="R12" s="9"/>
      <c r="S12" s="9">
        <f t="shared" si="2"/>
        <v>906600583</v>
      </c>
      <c r="T12" s="9"/>
      <c r="U12" s="7">
        <f t="shared" si="3"/>
        <v>2.0570694812526082E-2</v>
      </c>
      <c r="V12" s="13"/>
      <c r="W12" s="13"/>
    </row>
    <row r="13" spans="1:23" x14ac:dyDescent="0.55000000000000004">
      <c r="A13" s="1" t="s">
        <v>18</v>
      </c>
      <c r="C13" s="9">
        <v>0</v>
      </c>
      <c r="D13" s="9"/>
      <c r="E13" s="9">
        <v>-49707279</v>
      </c>
      <c r="F13" s="9"/>
      <c r="G13" s="9">
        <v>0</v>
      </c>
      <c r="H13" s="9"/>
      <c r="I13" s="9">
        <f t="shared" si="0"/>
        <v>-49707279</v>
      </c>
      <c r="J13" s="9"/>
      <c r="K13" s="7">
        <f t="shared" si="1"/>
        <v>-1.5503750355093058E-2</v>
      </c>
      <c r="L13" s="9"/>
      <c r="M13" s="9">
        <v>0</v>
      </c>
      <c r="N13" s="9"/>
      <c r="O13" s="9">
        <v>-2691018</v>
      </c>
      <c r="P13" s="9"/>
      <c r="Q13" s="9">
        <v>0</v>
      </c>
      <c r="R13" s="9"/>
      <c r="S13" s="9">
        <f t="shared" si="2"/>
        <v>-2691018</v>
      </c>
      <c r="T13" s="9"/>
      <c r="U13" s="7">
        <f t="shared" si="3"/>
        <v>-6.1058983471902654E-5</v>
      </c>
      <c r="V13" s="13"/>
      <c r="W13" s="13"/>
    </row>
    <row r="14" spans="1:23" x14ac:dyDescent="0.55000000000000004">
      <c r="A14" s="1" t="s">
        <v>23</v>
      </c>
      <c r="C14" s="9">
        <v>0</v>
      </c>
      <c r="D14" s="9"/>
      <c r="E14" s="9">
        <v>122649540</v>
      </c>
      <c r="F14" s="9"/>
      <c r="G14" s="9">
        <v>0</v>
      </c>
      <c r="H14" s="9"/>
      <c r="I14" s="9">
        <f t="shared" si="0"/>
        <v>122649540</v>
      </c>
      <c r="J14" s="9"/>
      <c r="K14" s="7">
        <f t="shared" si="1"/>
        <v>3.8254514984153533E-2</v>
      </c>
      <c r="L14" s="9"/>
      <c r="M14" s="9">
        <v>0</v>
      </c>
      <c r="N14" s="9"/>
      <c r="O14" s="9">
        <v>518167250</v>
      </c>
      <c r="P14" s="9"/>
      <c r="Q14" s="9">
        <v>0</v>
      </c>
      <c r="R14" s="9"/>
      <c r="S14" s="9">
        <f t="shared" si="2"/>
        <v>518167250</v>
      </c>
      <c r="T14" s="9"/>
      <c r="U14" s="7">
        <f t="shared" si="3"/>
        <v>1.1757173513306582E-2</v>
      </c>
      <c r="V14" s="13"/>
      <c r="W14" s="13"/>
    </row>
    <row r="15" spans="1:23" x14ac:dyDescent="0.55000000000000004">
      <c r="A15" s="1" t="s">
        <v>17</v>
      </c>
      <c r="C15" s="9">
        <v>0</v>
      </c>
      <c r="D15" s="9"/>
      <c r="E15" s="9">
        <v>125034597</v>
      </c>
      <c r="F15" s="9"/>
      <c r="G15" s="9">
        <v>0</v>
      </c>
      <c r="H15" s="9"/>
      <c r="I15" s="9">
        <f t="shared" si="0"/>
        <v>125034597</v>
      </c>
      <c r="J15" s="9"/>
      <c r="K15" s="7">
        <f t="shared" si="1"/>
        <v>3.8998416663234926E-2</v>
      </c>
      <c r="L15" s="9"/>
      <c r="M15" s="9">
        <v>0</v>
      </c>
      <c r="N15" s="9"/>
      <c r="O15" s="9">
        <v>949291021</v>
      </c>
      <c r="P15" s="9"/>
      <c r="Q15" s="9">
        <v>0</v>
      </c>
      <c r="R15" s="9"/>
      <c r="S15" s="9">
        <f t="shared" si="2"/>
        <v>949291021</v>
      </c>
      <c r="T15" s="9"/>
      <c r="U15" s="7">
        <f t="shared" si="3"/>
        <v>2.1539337440799208E-2</v>
      </c>
      <c r="V15" s="13"/>
      <c r="W15" s="13"/>
    </row>
    <row r="16" spans="1:23" x14ac:dyDescent="0.55000000000000004">
      <c r="A16" s="1" t="s">
        <v>15</v>
      </c>
      <c r="C16" s="9">
        <v>0</v>
      </c>
      <c r="D16" s="9"/>
      <c r="E16" s="9">
        <v>53387601</v>
      </c>
      <c r="F16" s="9"/>
      <c r="G16" s="9">
        <v>0</v>
      </c>
      <c r="H16" s="9"/>
      <c r="I16" s="9">
        <f t="shared" si="0"/>
        <v>53387601</v>
      </c>
      <c r="J16" s="9"/>
      <c r="K16" s="7">
        <f t="shared" si="1"/>
        <v>1.6651646491478975E-2</v>
      </c>
      <c r="L16" s="9"/>
      <c r="M16" s="9">
        <v>0</v>
      </c>
      <c r="N16" s="9"/>
      <c r="O16" s="9">
        <v>95219889</v>
      </c>
      <c r="P16" s="9"/>
      <c r="Q16" s="9">
        <v>0</v>
      </c>
      <c r="R16" s="9"/>
      <c r="S16" s="9">
        <f t="shared" si="2"/>
        <v>95219889</v>
      </c>
      <c r="T16" s="9"/>
      <c r="U16" s="7">
        <f t="shared" si="3"/>
        <v>2.1605316756139891E-3</v>
      </c>
      <c r="V16" s="13"/>
      <c r="W16" s="13"/>
    </row>
    <row r="17" spans="1:23" x14ac:dyDescent="0.55000000000000004">
      <c r="A17" s="1" t="s">
        <v>21</v>
      </c>
      <c r="C17" s="9">
        <v>0</v>
      </c>
      <c r="D17" s="9"/>
      <c r="E17" s="9">
        <v>-30456675</v>
      </c>
      <c r="F17" s="9"/>
      <c r="G17" s="9">
        <v>0</v>
      </c>
      <c r="H17" s="9"/>
      <c r="I17" s="9">
        <f t="shared" si="0"/>
        <v>-30456675</v>
      </c>
      <c r="J17" s="9"/>
      <c r="K17" s="7">
        <f t="shared" si="1"/>
        <v>-9.4994675899721624E-3</v>
      </c>
      <c r="L17" s="9"/>
      <c r="M17" s="9">
        <v>0</v>
      </c>
      <c r="N17" s="9"/>
      <c r="O17" s="9">
        <v>535690350</v>
      </c>
      <c r="P17" s="9"/>
      <c r="Q17" s="9">
        <v>0</v>
      </c>
      <c r="R17" s="9"/>
      <c r="S17" s="9">
        <f t="shared" si="2"/>
        <v>535690350</v>
      </c>
      <c r="T17" s="9"/>
      <c r="U17" s="7">
        <f t="shared" si="3"/>
        <v>1.2154771252629209E-2</v>
      </c>
      <c r="V17" s="13"/>
      <c r="W17" s="13"/>
    </row>
    <row r="18" spans="1:23" x14ac:dyDescent="0.55000000000000004">
      <c r="A18" s="1" t="s">
        <v>25</v>
      </c>
      <c r="C18" s="9">
        <v>0</v>
      </c>
      <c r="D18" s="9"/>
      <c r="E18" s="9">
        <v>-40997992</v>
      </c>
      <c r="F18" s="9"/>
      <c r="G18" s="9">
        <v>0</v>
      </c>
      <c r="H18" s="9"/>
      <c r="I18" s="9">
        <f t="shared" si="0"/>
        <v>-40997992</v>
      </c>
      <c r="J18" s="9"/>
      <c r="K18" s="7">
        <f t="shared" si="1"/>
        <v>-1.2787314973086786E-2</v>
      </c>
      <c r="L18" s="9"/>
      <c r="M18" s="9">
        <v>0</v>
      </c>
      <c r="N18" s="9"/>
      <c r="O18" s="9">
        <v>689579324</v>
      </c>
      <c r="P18" s="9"/>
      <c r="Q18" s="9">
        <v>0</v>
      </c>
      <c r="R18" s="9"/>
      <c r="S18" s="9">
        <f t="shared" si="2"/>
        <v>689579324</v>
      </c>
      <c r="T18" s="9"/>
      <c r="U18" s="7">
        <f t="shared" si="3"/>
        <v>1.5646499780633875E-2</v>
      </c>
      <c r="V18" s="13"/>
      <c r="W18" s="13"/>
    </row>
    <row r="19" spans="1:23" x14ac:dyDescent="0.55000000000000004">
      <c r="A19" s="1" t="s">
        <v>24</v>
      </c>
      <c r="C19" s="9">
        <v>0</v>
      </c>
      <c r="D19" s="9"/>
      <c r="E19" s="9">
        <v>69136507</v>
      </c>
      <c r="F19" s="9"/>
      <c r="G19" s="9">
        <v>0</v>
      </c>
      <c r="H19" s="9"/>
      <c r="I19" s="9">
        <f t="shared" si="0"/>
        <v>69136507</v>
      </c>
      <c r="J19" s="9"/>
      <c r="K19" s="7">
        <f t="shared" si="1"/>
        <v>2.1563746125615599E-2</v>
      </c>
      <c r="L19" s="9"/>
      <c r="M19" s="9">
        <v>0</v>
      </c>
      <c r="N19" s="9"/>
      <c r="O19" s="9">
        <v>124720615</v>
      </c>
      <c r="P19" s="9"/>
      <c r="Q19" s="9">
        <v>0</v>
      </c>
      <c r="R19" s="9"/>
      <c r="S19" s="9">
        <f t="shared" si="2"/>
        <v>124720615</v>
      </c>
      <c r="T19" s="9"/>
      <c r="U19" s="7">
        <f t="shared" si="3"/>
        <v>2.8299007921502328E-3</v>
      </c>
      <c r="V19" s="13"/>
      <c r="W19" s="13"/>
    </row>
    <row r="20" spans="1:23" ht="24.75" thickBot="1" x14ac:dyDescent="0.6">
      <c r="C20" s="15">
        <f>SUM(C8:C19)</f>
        <v>0</v>
      </c>
      <c r="D20" s="14"/>
      <c r="E20" s="15">
        <f>SUM(E8:E19)</f>
        <v>3206145472</v>
      </c>
      <c r="F20" s="14"/>
      <c r="G20" s="15">
        <f>SUM(G8:G19)</f>
        <v>0</v>
      </c>
      <c r="H20" s="14"/>
      <c r="I20" s="15">
        <f>SUM(I8:I19)</f>
        <v>3206145472</v>
      </c>
      <c r="J20" s="14"/>
      <c r="K20" s="16">
        <f>SUM(K8:K19)</f>
        <v>1</v>
      </c>
      <c r="L20" s="14"/>
      <c r="M20" s="15">
        <f>SUM(M8:M19)</f>
        <v>7745937691</v>
      </c>
      <c r="N20" s="14"/>
      <c r="O20" s="15">
        <f>SUM(O8:O19)</f>
        <v>18366613539</v>
      </c>
      <c r="P20" s="14"/>
      <c r="Q20" s="15">
        <f>SUM(Q8:Q19)</f>
        <v>17959882456</v>
      </c>
      <c r="R20" s="14"/>
      <c r="S20" s="15">
        <f>SUM(S8:S19)</f>
        <v>44072433686</v>
      </c>
      <c r="T20" s="14"/>
      <c r="U20" s="16">
        <f>SUM(U8:U19)</f>
        <v>1</v>
      </c>
      <c r="V20" s="13"/>
      <c r="W20" s="13"/>
    </row>
    <row r="21" spans="1:23" ht="24.75" thickTop="1" x14ac:dyDescent="0.55000000000000004"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x14ac:dyDescent="0.55000000000000004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8"/>
  <sheetViews>
    <sheetView rightToLeft="1" workbookViewId="0">
      <selection activeCell="Q44" sqref="Q44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 x14ac:dyDescent="0.55000000000000004">
      <c r="A3" s="20" t="s">
        <v>170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 x14ac:dyDescent="0.55000000000000004">
      <c r="A6" s="18" t="s">
        <v>174</v>
      </c>
      <c r="C6" s="19" t="s">
        <v>172</v>
      </c>
      <c r="D6" s="19" t="s">
        <v>172</v>
      </c>
      <c r="E6" s="19" t="s">
        <v>172</v>
      </c>
      <c r="F6" s="19" t="s">
        <v>172</v>
      </c>
      <c r="G6" s="19" t="s">
        <v>172</v>
      </c>
      <c r="H6" s="19" t="s">
        <v>172</v>
      </c>
      <c r="I6" s="19" t="s">
        <v>172</v>
      </c>
      <c r="K6" s="19" t="s">
        <v>173</v>
      </c>
      <c r="L6" s="19" t="s">
        <v>173</v>
      </c>
      <c r="M6" s="19" t="s">
        <v>173</v>
      </c>
      <c r="N6" s="19" t="s">
        <v>173</v>
      </c>
      <c r="O6" s="19" t="s">
        <v>173</v>
      </c>
      <c r="P6" s="19" t="s">
        <v>173</v>
      </c>
      <c r="Q6" s="19" t="s">
        <v>173</v>
      </c>
    </row>
    <row r="7" spans="1:17" ht="24.75" x14ac:dyDescent="0.55000000000000004">
      <c r="A7" s="19" t="s">
        <v>174</v>
      </c>
      <c r="C7" s="19" t="s">
        <v>198</v>
      </c>
      <c r="E7" s="19" t="s">
        <v>195</v>
      </c>
      <c r="G7" s="19" t="s">
        <v>196</v>
      </c>
      <c r="I7" s="19" t="s">
        <v>199</v>
      </c>
      <c r="K7" s="19" t="s">
        <v>198</v>
      </c>
      <c r="M7" s="19" t="s">
        <v>195</v>
      </c>
      <c r="O7" s="19" t="s">
        <v>196</v>
      </c>
      <c r="Q7" s="19" t="s">
        <v>199</v>
      </c>
    </row>
    <row r="8" spans="1:17" x14ac:dyDescent="0.55000000000000004">
      <c r="A8" s="1" t="s">
        <v>49</v>
      </c>
      <c r="C8" s="9">
        <v>0</v>
      </c>
      <c r="D8" s="9"/>
      <c r="E8" s="9">
        <v>-17451574119</v>
      </c>
      <c r="F8" s="9"/>
      <c r="G8" s="9">
        <v>23071578892</v>
      </c>
      <c r="H8" s="9"/>
      <c r="I8" s="9">
        <f>C8+E8+G8</f>
        <v>5620004773</v>
      </c>
      <c r="J8" s="9"/>
      <c r="K8" s="9">
        <v>0</v>
      </c>
      <c r="L8" s="9"/>
      <c r="M8" s="9">
        <v>0</v>
      </c>
      <c r="N8" s="9"/>
      <c r="O8" s="9">
        <v>23071578892</v>
      </c>
      <c r="P8" s="9"/>
      <c r="Q8" s="9">
        <f>K8+M8+O8</f>
        <v>23071578892</v>
      </c>
    </row>
    <row r="9" spans="1:17" x14ac:dyDescent="0.55000000000000004">
      <c r="A9" s="1" t="s">
        <v>67</v>
      </c>
      <c r="C9" s="9">
        <v>0</v>
      </c>
      <c r="D9" s="9"/>
      <c r="E9" s="9">
        <v>-3017732376</v>
      </c>
      <c r="F9" s="9"/>
      <c r="G9" s="9">
        <v>4388620988</v>
      </c>
      <c r="H9" s="9"/>
      <c r="I9" s="9">
        <f t="shared" ref="I9:I45" si="0">C9+E9+G9</f>
        <v>1370888612</v>
      </c>
      <c r="J9" s="9"/>
      <c r="K9" s="9">
        <v>0</v>
      </c>
      <c r="L9" s="9"/>
      <c r="M9" s="9">
        <v>0</v>
      </c>
      <c r="N9" s="9"/>
      <c r="O9" s="9">
        <v>4388620988</v>
      </c>
      <c r="P9" s="9"/>
      <c r="Q9" s="9">
        <f t="shared" ref="Q9:Q46" si="1">K9+M9+O9</f>
        <v>4388620988</v>
      </c>
    </row>
    <row r="10" spans="1:17" x14ac:dyDescent="0.55000000000000004">
      <c r="A10" s="1" t="s">
        <v>105</v>
      </c>
      <c r="C10" s="9">
        <v>0</v>
      </c>
      <c r="D10" s="9"/>
      <c r="E10" s="9">
        <v>1350761410</v>
      </c>
      <c r="F10" s="9"/>
      <c r="G10" s="9">
        <v>0</v>
      </c>
      <c r="H10" s="9"/>
      <c r="I10" s="9">
        <f t="shared" si="0"/>
        <v>1350761410</v>
      </c>
      <c r="J10" s="9"/>
      <c r="K10" s="9">
        <v>0</v>
      </c>
      <c r="L10" s="9"/>
      <c r="M10" s="9">
        <v>1710931485</v>
      </c>
      <c r="N10" s="9"/>
      <c r="O10" s="9">
        <v>163770316</v>
      </c>
      <c r="P10" s="9"/>
      <c r="Q10" s="9">
        <f t="shared" si="1"/>
        <v>1874701801</v>
      </c>
    </row>
    <row r="11" spans="1:17" x14ac:dyDescent="0.55000000000000004">
      <c r="A11" s="1" t="s">
        <v>133</v>
      </c>
      <c r="C11" s="9">
        <v>1153723895</v>
      </c>
      <c r="D11" s="9"/>
      <c r="E11" s="9">
        <v>899836875</v>
      </c>
      <c r="F11" s="9"/>
      <c r="G11" s="9">
        <v>0</v>
      </c>
      <c r="H11" s="9"/>
      <c r="I11" s="9">
        <f t="shared" si="0"/>
        <v>2053560770</v>
      </c>
      <c r="J11" s="9"/>
      <c r="K11" s="9">
        <v>3853436223</v>
      </c>
      <c r="L11" s="9"/>
      <c r="M11" s="9">
        <v>-749864062</v>
      </c>
      <c r="N11" s="9"/>
      <c r="O11" s="9">
        <v>-999818750</v>
      </c>
      <c r="P11" s="9"/>
      <c r="Q11" s="9">
        <f t="shared" si="1"/>
        <v>2103753411</v>
      </c>
    </row>
    <row r="12" spans="1:17" x14ac:dyDescent="0.55000000000000004">
      <c r="A12" s="1" t="s">
        <v>180</v>
      </c>
      <c r="C12" s="9">
        <v>0</v>
      </c>
      <c r="D12" s="9"/>
      <c r="E12" s="9">
        <v>0</v>
      </c>
      <c r="F12" s="9"/>
      <c r="G12" s="9">
        <v>0</v>
      </c>
      <c r="H12" s="9"/>
      <c r="I12" s="9">
        <f t="shared" si="0"/>
        <v>0</v>
      </c>
      <c r="J12" s="9"/>
      <c r="K12" s="9">
        <v>1423603115</v>
      </c>
      <c r="L12" s="9"/>
      <c r="M12" s="9">
        <v>0</v>
      </c>
      <c r="N12" s="9"/>
      <c r="O12" s="9">
        <v>20843750</v>
      </c>
      <c r="P12" s="9"/>
      <c r="Q12" s="9">
        <f t="shared" si="1"/>
        <v>1444446865</v>
      </c>
    </row>
    <row r="13" spans="1:17" x14ac:dyDescent="0.55000000000000004">
      <c r="A13" s="1" t="s">
        <v>142</v>
      </c>
      <c r="C13" s="9">
        <v>539693484</v>
      </c>
      <c r="D13" s="9"/>
      <c r="E13" s="9">
        <v>-388450431</v>
      </c>
      <c r="F13" s="9"/>
      <c r="G13" s="9">
        <v>0</v>
      </c>
      <c r="H13" s="9"/>
      <c r="I13" s="9">
        <f t="shared" si="0"/>
        <v>151243053</v>
      </c>
      <c r="J13" s="9"/>
      <c r="K13" s="9">
        <v>1926594636</v>
      </c>
      <c r="L13" s="9"/>
      <c r="M13" s="9">
        <v>-388450431</v>
      </c>
      <c r="N13" s="9"/>
      <c r="O13" s="9">
        <v>1191837032</v>
      </c>
      <c r="P13" s="9"/>
      <c r="Q13" s="9">
        <f t="shared" si="1"/>
        <v>2729981237</v>
      </c>
    </row>
    <row r="14" spans="1:17" x14ac:dyDescent="0.55000000000000004">
      <c r="A14" s="1" t="s">
        <v>95</v>
      </c>
      <c r="C14" s="9">
        <v>0</v>
      </c>
      <c r="D14" s="9"/>
      <c r="E14" s="9">
        <v>8479343684</v>
      </c>
      <c r="F14" s="9"/>
      <c r="G14" s="9">
        <v>0</v>
      </c>
      <c r="H14" s="9"/>
      <c r="I14" s="9">
        <f t="shared" si="0"/>
        <v>8479343684</v>
      </c>
      <c r="J14" s="9"/>
      <c r="K14" s="9">
        <v>0</v>
      </c>
      <c r="L14" s="9"/>
      <c r="M14" s="9">
        <v>36652532688</v>
      </c>
      <c r="N14" s="9"/>
      <c r="O14" s="9">
        <v>1530222602</v>
      </c>
      <c r="P14" s="9"/>
      <c r="Q14" s="9">
        <f t="shared" si="1"/>
        <v>38182755290</v>
      </c>
    </row>
    <row r="15" spans="1:17" x14ac:dyDescent="0.55000000000000004">
      <c r="A15" s="1" t="s">
        <v>130</v>
      </c>
      <c r="C15" s="9">
        <v>846057789</v>
      </c>
      <c r="D15" s="9"/>
      <c r="E15" s="9">
        <v>659880375</v>
      </c>
      <c r="F15" s="9"/>
      <c r="G15" s="9">
        <v>0</v>
      </c>
      <c r="H15" s="9"/>
      <c r="I15" s="9">
        <f t="shared" si="0"/>
        <v>1505938164</v>
      </c>
      <c r="J15" s="9"/>
      <c r="K15" s="9">
        <v>2532384913</v>
      </c>
      <c r="L15" s="9"/>
      <c r="M15" s="9">
        <v>-549900312</v>
      </c>
      <c r="N15" s="9"/>
      <c r="O15" s="9">
        <v>0</v>
      </c>
      <c r="P15" s="9"/>
      <c r="Q15" s="9">
        <f t="shared" si="1"/>
        <v>1982484601</v>
      </c>
    </row>
    <row r="16" spans="1:17" x14ac:dyDescent="0.55000000000000004">
      <c r="A16" s="1" t="s">
        <v>134</v>
      </c>
      <c r="C16" s="9">
        <v>149358</v>
      </c>
      <c r="D16" s="9"/>
      <c r="E16" s="9">
        <v>366696</v>
      </c>
      <c r="F16" s="9"/>
      <c r="G16" s="9">
        <v>0</v>
      </c>
      <c r="H16" s="9"/>
      <c r="I16" s="9">
        <f t="shared" si="0"/>
        <v>516054</v>
      </c>
      <c r="J16" s="9"/>
      <c r="K16" s="9">
        <v>149358</v>
      </c>
      <c r="L16" s="9"/>
      <c r="M16" s="9">
        <v>366696</v>
      </c>
      <c r="N16" s="9"/>
      <c r="O16" s="9">
        <v>0</v>
      </c>
      <c r="P16" s="9"/>
      <c r="Q16" s="9">
        <f t="shared" si="1"/>
        <v>516054</v>
      </c>
    </row>
    <row r="17" spans="1:17" x14ac:dyDescent="0.55000000000000004">
      <c r="A17" s="1" t="s">
        <v>123</v>
      </c>
      <c r="C17" s="9">
        <v>722333024</v>
      </c>
      <c r="D17" s="9"/>
      <c r="E17" s="9">
        <v>80135472</v>
      </c>
      <c r="F17" s="9"/>
      <c r="G17" s="9">
        <v>0</v>
      </c>
      <c r="H17" s="9"/>
      <c r="I17" s="9">
        <f t="shared" si="0"/>
        <v>802468496</v>
      </c>
      <c r="J17" s="9"/>
      <c r="K17" s="9">
        <v>2067209744</v>
      </c>
      <c r="L17" s="9"/>
      <c r="M17" s="9">
        <v>210411856</v>
      </c>
      <c r="N17" s="9"/>
      <c r="O17" s="9">
        <v>0</v>
      </c>
      <c r="P17" s="9"/>
      <c r="Q17" s="9">
        <f t="shared" si="1"/>
        <v>2277621600</v>
      </c>
    </row>
    <row r="18" spans="1:17" x14ac:dyDescent="0.55000000000000004">
      <c r="A18" s="1" t="s">
        <v>120</v>
      </c>
      <c r="C18" s="9">
        <v>1367266596</v>
      </c>
      <c r="D18" s="9"/>
      <c r="E18" s="9">
        <v>325241039</v>
      </c>
      <c r="F18" s="9"/>
      <c r="G18" s="9">
        <v>0</v>
      </c>
      <c r="H18" s="9"/>
      <c r="I18" s="9">
        <f t="shared" si="0"/>
        <v>1692507635</v>
      </c>
      <c r="J18" s="9"/>
      <c r="K18" s="9">
        <v>3908383561</v>
      </c>
      <c r="L18" s="9"/>
      <c r="M18" s="9">
        <v>800554873</v>
      </c>
      <c r="N18" s="9"/>
      <c r="O18" s="9">
        <v>0</v>
      </c>
      <c r="P18" s="9"/>
      <c r="Q18" s="9">
        <f t="shared" si="1"/>
        <v>4708938434</v>
      </c>
    </row>
    <row r="19" spans="1:17" x14ac:dyDescent="0.55000000000000004">
      <c r="A19" s="1" t="s">
        <v>126</v>
      </c>
      <c r="C19" s="9">
        <v>3644025247</v>
      </c>
      <c r="D19" s="9"/>
      <c r="E19" s="9">
        <v>635324826</v>
      </c>
      <c r="F19" s="9"/>
      <c r="G19" s="9">
        <v>0</v>
      </c>
      <c r="H19" s="9"/>
      <c r="I19" s="9">
        <f t="shared" si="0"/>
        <v>4279350073</v>
      </c>
      <c r="J19" s="9"/>
      <c r="K19" s="9">
        <v>10421931854</v>
      </c>
      <c r="L19" s="9"/>
      <c r="M19" s="9">
        <v>1860742679</v>
      </c>
      <c r="N19" s="9"/>
      <c r="O19" s="9">
        <v>0</v>
      </c>
      <c r="P19" s="9"/>
      <c r="Q19" s="9">
        <f t="shared" si="1"/>
        <v>12282674533</v>
      </c>
    </row>
    <row r="20" spans="1:17" x14ac:dyDescent="0.55000000000000004">
      <c r="A20" s="1" t="s">
        <v>129</v>
      </c>
      <c r="C20" s="9">
        <v>4948135272</v>
      </c>
      <c r="D20" s="9"/>
      <c r="E20" s="9">
        <v>5381043793</v>
      </c>
      <c r="F20" s="9"/>
      <c r="G20" s="9">
        <v>0</v>
      </c>
      <c r="H20" s="9"/>
      <c r="I20" s="9">
        <f t="shared" si="0"/>
        <v>10329179065</v>
      </c>
      <c r="J20" s="9"/>
      <c r="K20" s="9">
        <v>11412246462</v>
      </c>
      <c r="L20" s="9"/>
      <c r="M20" s="9">
        <v>1726359326</v>
      </c>
      <c r="N20" s="9"/>
      <c r="O20" s="9">
        <v>0</v>
      </c>
      <c r="P20" s="9"/>
      <c r="Q20" s="9">
        <f t="shared" si="1"/>
        <v>13138605788</v>
      </c>
    </row>
    <row r="21" spans="1:17" x14ac:dyDescent="0.55000000000000004">
      <c r="A21" s="1" t="s">
        <v>117</v>
      </c>
      <c r="C21" s="9">
        <v>3039245238</v>
      </c>
      <c r="D21" s="9"/>
      <c r="E21" s="9">
        <v>3681332637</v>
      </c>
      <c r="F21" s="9"/>
      <c r="G21" s="9">
        <v>0</v>
      </c>
      <c r="H21" s="9"/>
      <c r="I21" s="9">
        <f t="shared" si="0"/>
        <v>6720577875</v>
      </c>
      <c r="J21" s="9"/>
      <c r="K21" s="9">
        <v>8803451253</v>
      </c>
      <c r="L21" s="9"/>
      <c r="M21" s="9">
        <v>780258552</v>
      </c>
      <c r="N21" s="9"/>
      <c r="O21" s="9">
        <v>0</v>
      </c>
      <c r="P21" s="9"/>
      <c r="Q21" s="9">
        <f t="shared" si="1"/>
        <v>9583709805</v>
      </c>
    </row>
    <row r="22" spans="1:17" x14ac:dyDescent="0.55000000000000004">
      <c r="A22" s="1" t="s">
        <v>114</v>
      </c>
      <c r="C22" s="9">
        <v>2811218953</v>
      </c>
      <c r="D22" s="9"/>
      <c r="E22" s="9">
        <v>241556210</v>
      </c>
      <c r="F22" s="9"/>
      <c r="G22" s="9">
        <v>0</v>
      </c>
      <c r="H22" s="9"/>
      <c r="I22" s="9">
        <f t="shared" si="0"/>
        <v>3052775163</v>
      </c>
      <c r="J22" s="9"/>
      <c r="K22" s="9">
        <v>8207022260</v>
      </c>
      <c r="L22" s="9"/>
      <c r="M22" s="9">
        <v>708071639</v>
      </c>
      <c r="N22" s="9"/>
      <c r="O22" s="9">
        <v>0</v>
      </c>
      <c r="P22" s="9"/>
      <c r="Q22" s="9">
        <f t="shared" si="1"/>
        <v>8915093899</v>
      </c>
    </row>
    <row r="23" spans="1:17" x14ac:dyDescent="0.55000000000000004">
      <c r="A23" s="1" t="s">
        <v>111</v>
      </c>
      <c r="C23" s="9">
        <v>5402166492</v>
      </c>
      <c r="D23" s="9"/>
      <c r="E23" s="9">
        <v>1610907970</v>
      </c>
      <c r="F23" s="9"/>
      <c r="G23" s="9">
        <v>0</v>
      </c>
      <c r="H23" s="9"/>
      <c r="I23" s="9">
        <f t="shared" si="0"/>
        <v>7013074462</v>
      </c>
      <c r="J23" s="9"/>
      <c r="K23" s="9">
        <v>15437150688</v>
      </c>
      <c r="L23" s="9"/>
      <c r="M23" s="9">
        <v>4157246363</v>
      </c>
      <c r="N23" s="9"/>
      <c r="O23" s="9">
        <v>0</v>
      </c>
      <c r="P23" s="9"/>
      <c r="Q23" s="9">
        <f t="shared" si="1"/>
        <v>19594397051</v>
      </c>
    </row>
    <row r="24" spans="1:17" x14ac:dyDescent="0.55000000000000004">
      <c r="A24" s="1" t="s">
        <v>108</v>
      </c>
      <c r="C24" s="9">
        <v>133448630</v>
      </c>
      <c r="D24" s="9"/>
      <c r="E24" s="9">
        <v>39992750</v>
      </c>
      <c r="F24" s="9"/>
      <c r="G24" s="9">
        <v>0</v>
      </c>
      <c r="H24" s="9"/>
      <c r="I24" s="9">
        <f t="shared" si="0"/>
        <v>173441380</v>
      </c>
      <c r="J24" s="9"/>
      <c r="K24" s="9">
        <v>382386985</v>
      </c>
      <c r="L24" s="9"/>
      <c r="M24" s="9">
        <v>-8698422</v>
      </c>
      <c r="N24" s="9"/>
      <c r="O24" s="9">
        <v>0</v>
      </c>
      <c r="P24" s="9"/>
      <c r="Q24" s="9">
        <f t="shared" si="1"/>
        <v>373688563</v>
      </c>
    </row>
    <row r="25" spans="1:17" x14ac:dyDescent="0.55000000000000004">
      <c r="A25" s="1" t="s">
        <v>58</v>
      </c>
      <c r="C25" s="9">
        <v>0</v>
      </c>
      <c r="D25" s="9"/>
      <c r="E25" s="9">
        <v>499819737</v>
      </c>
      <c r="F25" s="9"/>
      <c r="G25" s="9">
        <v>0</v>
      </c>
      <c r="H25" s="9"/>
      <c r="I25" s="9">
        <f t="shared" si="0"/>
        <v>499819737</v>
      </c>
      <c r="J25" s="9"/>
      <c r="K25" s="9">
        <v>0</v>
      </c>
      <c r="L25" s="9"/>
      <c r="M25" s="9">
        <v>1454429863</v>
      </c>
      <c r="N25" s="9"/>
      <c r="O25" s="9">
        <v>0</v>
      </c>
      <c r="P25" s="9"/>
      <c r="Q25" s="9">
        <f t="shared" si="1"/>
        <v>1454429863</v>
      </c>
    </row>
    <row r="26" spans="1:17" x14ac:dyDescent="0.55000000000000004">
      <c r="A26" s="1" t="s">
        <v>61</v>
      </c>
      <c r="C26" s="9">
        <v>0</v>
      </c>
      <c r="D26" s="9"/>
      <c r="E26" s="9">
        <v>99000927</v>
      </c>
      <c r="F26" s="9"/>
      <c r="G26" s="9">
        <v>0</v>
      </c>
      <c r="H26" s="9"/>
      <c r="I26" s="9">
        <f t="shared" si="0"/>
        <v>99000927</v>
      </c>
      <c r="J26" s="9"/>
      <c r="K26" s="9">
        <v>0</v>
      </c>
      <c r="L26" s="9"/>
      <c r="M26" s="9">
        <v>297099355</v>
      </c>
      <c r="N26" s="9"/>
      <c r="O26" s="9">
        <v>0</v>
      </c>
      <c r="P26" s="9"/>
      <c r="Q26" s="9">
        <f t="shared" si="1"/>
        <v>297099355</v>
      </c>
    </row>
    <row r="27" spans="1:17" x14ac:dyDescent="0.55000000000000004">
      <c r="A27" s="1" t="s">
        <v>52</v>
      </c>
      <c r="C27" s="9">
        <v>0</v>
      </c>
      <c r="D27" s="9"/>
      <c r="E27" s="9">
        <v>7314643068</v>
      </c>
      <c r="F27" s="9"/>
      <c r="G27" s="9">
        <v>0</v>
      </c>
      <c r="H27" s="9"/>
      <c r="I27" s="9">
        <f t="shared" si="0"/>
        <v>7314643068</v>
      </c>
      <c r="J27" s="9"/>
      <c r="K27" s="9">
        <v>0</v>
      </c>
      <c r="L27" s="9"/>
      <c r="M27" s="9">
        <v>19626494861</v>
      </c>
      <c r="N27" s="9"/>
      <c r="O27" s="9">
        <v>0</v>
      </c>
      <c r="P27" s="9"/>
      <c r="Q27" s="9">
        <f t="shared" si="1"/>
        <v>19626494861</v>
      </c>
    </row>
    <row r="28" spans="1:17" x14ac:dyDescent="0.55000000000000004">
      <c r="A28" s="1" t="s">
        <v>64</v>
      </c>
      <c r="C28" s="9">
        <v>0</v>
      </c>
      <c r="D28" s="9"/>
      <c r="E28" s="9">
        <v>870492451</v>
      </c>
      <c r="F28" s="9"/>
      <c r="G28" s="9">
        <v>0</v>
      </c>
      <c r="H28" s="9"/>
      <c r="I28" s="9">
        <f t="shared" si="0"/>
        <v>870492451</v>
      </c>
      <c r="J28" s="9"/>
      <c r="K28" s="9">
        <v>0</v>
      </c>
      <c r="L28" s="9"/>
      <c r="M28" s="9">
        <v>2641544909</v>
      </c>
      <c r="N28" s="9"/>
      <c r="O28" s="9">
        <v>0</v>
      </c>
      <c r="P28" s="9"/>
      <c r="Q28" s="9">
        <f t="shared" si="1"/>
        <v>2641544909</v>
      </c>
    </row>
    <row r="29" spans="1:17" x14ac:dyDescent="0.55000000000000004">
      <c r="A29" s="1" t="s">
        <v>70</v>
      </c>
      <c r="C29" s="9">
        <v>0</v>
      </c>
      <c r="D29" s="9"/>
      <c r="E29" s="9">
        <v>668616091</v>
      </c>
      <c r="F29" s="9"/>
      <c r="G29" s="9">
        <v>0</v>
      </c>
      <c r="H29" s="9"/>
      <c r="I29" s="9">
        <f t="shared" si="0"/>
        <v>668616091</v>
      </c>
      <c r="J29" s="9"/>
      <c r="K29" s="9">
        <v>0</v>
      </c>
      <c r="L29" s="9"/>
      <c r="M29" s="9">
        <v>2203279683</v>
      </c>
      <c r="N29" s="9"/>
      <c r="O29" s="9">
        <v>0</v>
      </c>
      <c r="P29" s="9"/>
      <c r="Q29" s="9">
        <f t="shared" si="1"/>
        <v>2203279683</v>
      </c>
    </row>
    <row r="30" spans="1:17" x14ac:dyDescent="0.55000000000000004">
      <c r="A30" s="1" t="s">
        <v>78</v>
      </c>
      <c r="C30" s="9">
        <v>0</v>
      </c>
      <c r="D30" s="9"/>
      <c r="E30" s="9">
        <v>272068979</v>
      </c>
      <c r="F30" s="9"/>
      <c r="G30" s="9">
        <v>0</v>
      </c>
      <c r="H30" s="9"/>
      <c r="I30" s="9">
        <f t="shared" si="0"/>
        <v>272068979</v>
      </c>
      <c r="J30" s="9"/>
      <c r="K30" s="9">
        <v>0</v>
      </c>
      <c r="L30" s="9"/>
      <c r="M30" s="9">
        <v>689783154</v>
      </c>
      <c r="N30" s="9"/>
      <c r="O30" s="9">
        <v>0</v>
      </c>
      <c r="P30" s="9"/>
      <c r="Q30" s="9">
        <f t="shared" si="1"/>
        <v>689783154</v>
      </c>
    </row>
    <row r="31" spans="1:17" x14ac:dyDescent="0.55000000000000004">
      <c r="A31" s="1" t="s">
        <v>81</v>
      </c>
      <c r="C31" s="9">
        <v>0</v>
      </c>
      <c r="D31" s="9"/>
      <c r="E31" s="9">
        <v>868709923</v>
      </c>
      <c r="F31" s="9"/>
      <c r="G31" s="9">
        <v>0</v>
      </c>
      <c r="H31" s="9"/>
      <c r="I31" s="9">
        <f t="shared" si="0"/>
        <v>868709923</v>
      </c>
      <c r="J31" s="9"/>
      <c r="K31" s="9">
        <v>0</v>
      </c>
      <c r="L31" s="9"/>
      <c r="M31" s="9">
        <v>892949909</v>
      </c>
      <c r="N31" s="9"/>
      <c r="O31" s="9">
        <v>0</v>
      </c>
      <c r="P31" s="9"/>
      <c r="Q31" s="9">
        <f t="shared" si="1"/>
        <v>892949909</v>
      </c>
    </row>
    <row r="32" spans="1:17" x14ac:dyDescent="0.55000000000000004">
      <c r="A32" s="1" t="s">
        <v>86</v>
      </c>
      <c r="C32" s="9">
        <v>0</v>
      </c>
      <c r="D32" s="9"/>
      <c r="E32" s="9">
        <v>6156056965</v>
      </c>
      <c r="F32" s="9"/>
      <c r="G32" s="9">
        <v>0</v>
      </c>
      <c r="H32" s="9"/>
      <c r="I32" s="9">
        <f t="shared" si="0"/>
        <v>6156056965</v>
      </c>
      <c r="J32" s="9"/>
      <c r="K32" s="9">
        <v>0</v>
      </c>
      <c r="L32" s="9"/>
      <c r="M32" s="9">
        <v>19872359254</v>
      </c>
      <c r="N32" s="9"/>
      <c r="O32" s="9">
        <v>0</v>
      </c>
      <c r="P32" s="9"/>
      <c r="Q32" s="9">
        <f t="shared" si="1"/>
        <v>19872359254</v>
      </c>
    </row>
    <row r="33" spans="1:17" x14ac:dyDescent="0.55000000000000004">
      <c r="A33" s="1" t="s">
        <v>89</v>
      </c>
      <c r="C33" s="9">
        <v>0</v>
      </c>
      <c r="D33" s="9"/>
      <c r="E33" s="9">
        <v>4188026673</v>
      </c>
      <c r="F33" s="9"/>
      <c r="G33" s="9">
        <v>0</v>
      </c>
      <c r="H33" s="9"/>
      <c r="I33" s="9">
        <f t="shared" si="0"/>
        <v>4188026673</v>
      </c>
      <c r="J33" s="9"/>
      <c r="K33" s="9">
        <v>0</v>
      </c>
      <c r="L33" s="9"/>
      <c r="M33" s="9">
        <v>15499115936</v>
      </c>
      <c r="N33" s="9"/>
      <c r="O33" s="9">
        <v>0</v>
      </c>
      <c r="P33" s="9"/>
      <c r="Q33" s="9">
        <f t="shared" si="1"/>
        <v>15499115936</v>
      </c>
    </row>
    <row r="34" spans="1:17" x14ac:dyDescent="0.55000000000000004">
      <c r="A34" s="1" t="s">
        <v>144</v>
      </c>
      <c r="C34" s="9">
        <v>0</v>
      </c>
      <c r="D34" s="9"/>
      <c r="E34" s="9">
        <v>1399546</v>
      </c>
      <c r="F34" s="9"/>
      <c r="G34" s="9">
        <v>0</v>
      </c>
      <c r="H34" s="9"/>
      <c r="I34" s="9">
        <f t="shared" si="0"/>
        <v>1399546</v>
      </c>
      <c r="J34" s="9"/>
      <c r="K34" s="9">
        <v>0</v>
      </c>
      <c r="L34" s="9"/>
      <c r="M34" s="9">
        <v>1399546</v>
      </c>
      <c r="N34" s="9"/>
      <c r="O34" s="9">
        <v>0</v>
      </c>
      <c r="P34" s="9"/>
      <c r="Q34" s="9">
        <f t="shared" si="1"/>
        <v>1399546</v>
      </c>
    </row>
    <row r="35" spans="1:17" x14ac:dyDescent="0.55000000000000004">
      <c r="A35" s="1" t="s">
        <v>140</v>
      </c>
      <c r="C35" s="9">
        <v>0</v>
      </c>
      <c r="D35" s="9"/>
      <c r="E35" s="9">
        <v>519478342</v>
      </c>
      <c r="F35" s="9"/>
      <c r="G35" s="9">
        <v>0</v>
      </c>
      <c r="H35" s="9"/>
      <c r="I35" s="9">
        <f t="shared" si="0"/>
        <v>519478342</v>
      </c>
      <c r="J35" s="9"/>
      <c r="K35" s="9">
        <v>0</v>
      </c>
      <c r="L35" s="9"/>
      <c r="M35" s="9">
        <v>519478342</v>
      </c>
      <c r="N35" s="9"/>
      <c r="O35" s="9">
        <v>0</v>
      </c>
      <c r="P35" s="9"/>
      <c r="Q35" s="9">
        <f t="shared" si="1"/>
        <v>519478342</v>
      </c>
    </row>
    <row r="36" spans="1:17" x14ac:dyDescent="0.55000000000000004">
      <c r="A36" s="1" t="s">
        <v>75</v>
      </c>
      <c r="C36" s="9">
        <v>0</v>
      </c>
      <c r="D36" s="9"/>
      <c r="E36" s="9">
        <v>2560784974</v>
      </c>
      <c r="F36" s="9"/>
      <c r="G36" s="9">
        <v>0</v>
      </c>
      <c r="H36" s="9"/>
      <c r="I36" s="9">
        <f t="shared" si="0"/>
        <v>2560784974</v>
      </c>
      <c r="J36" s="9"/>
      <c r="K36" s="9">
        <v>0</v>
      </c>
      <c r="L36" s="9"/>
      <c r="M36" s="9">
        <v>8886306065</v>
      </c>
      <c r="N36" s="9"/>
      <c r="O36" s="9">
        <v>0</v>
      </c>
      <c r="P36" s="9"/>
      <c r="Q36" s="9">
        <f t="shared" si="1"/>
        <v>8886306065</v>
      </c>
    </row>
    <row r="37" spans="1:17" x14ac:dyDescent="0.55000000000000004">
      <c r="A37" s="1" t="s">
        <v>99</v>
      </c>
      <c r="C37" s="9">
        <v>0</v>
      </c>
      <c r="D37" s="9"/>
      <c r="E37" s="9">
        <v>2546284709</v>
      </c>
      <c r="F37" s="9"/>
      <c r="G37" s="9">
        <v>0</v>
      </c>
      <c r="H37" s="9"/>
      <c r="I37" s="9">
        <f t="shared" si="0"/>
        <v>2546284709</v>
      </c>
      <c r="J37" s="9"/>
      <c r="K37" s="9">
        <v>0</v>
      </c>
      <c r="L37" s="9"/>
      <c r="M37" s="9">
        <v>11139837645</v>
      </c>
      <c r="N37" s="9"/>
      <c r="O37" s="9">
        <v>0</v>
      </c>
      <c r="P37" s="9"/>
      <c r="Q37" s="9">
        <f t="shared" si="1"/>
        <v>11139837645</v>
      </c>
    </row>
    <row r="38" spans="1:17" x14ac:dyDescent="0.55000000000000004">
      <c r="A38" s="1" t="s">
        <v>137</v>
      </c>
      <c r="C38" s="9">
        <v>0</v>
      </c>
      <c r="D38" s="9"/>
      <c r="E38" s="9">
        <v>375578576</v>
      </c>
      <c r="F38" s="9"/>
      <c r="G38" s="9">
        <v>0</v>
      </c>
      <c r="H38" s="9"/>
      <c r="I38" s="9">
        <f t="shared" si="0"/>
        <v>375578576</v>
      </c>
      <c r="J38" s="9"/>
      <c r="K38" s="9">
        <v>0</v>
      </c>
      <c r="L38" s="9"/>
      <c r="M38" s="9">
        <v>375578576</v>
      </c>
      <c r="N38" s="9"/>
      <c r="O38" s="9">
        <v>0</v>
      </c>
      <c r="P38" s="9"/>
      <c r="Q38" s="9">
        <f t="shared" si="1"/>
        <v>375578576</v>
      </c>
    </row>
    <row r="39" spans="1:17" x14ac:dyDescent="0.55000000000000004">
      <c r="A39" s="1" t="s">
        <v>42</v>
      </c>
      <c r="C39" s="9">
        <v>0</v>
      </c>
      <c r="D39" s="9"/>
      <c r="E39" s="9">
        <v>3460870738</v>
      </c>
      <c r="F39" s="9"/>
      <c r="G39" s="9">
        <v>0</v>
      </c>
      <c r="H39" s="9"/>
      <c r="I39" s="9">
        <f t="shared" si="0"/>
        <v>3460870738</v>
      </c>
      <c r="J39" s="9"/>
      <c r="K39" s="9">
        <v>0</v>
      </c>
      <c r="L39" s="9"/>
      <c r="M39" s="9">
        <v>6480277721</v>
      </c>
      <c r="N39" s="9"/>
      <c r="O39" s="9">
        <v>0</v>
      </c>
      <c r="P39" s="9"/>
      <c r="Q39" s="9">
        <f t="shared" si="1"/>
        <v>6480277721</v>
      </c>
    </row>
    <row r="40" spans="1:17" x14ac:dyDescent="0.55000000000000004">
      <c r="A40" s="1" t="s">
        <v>46</v>
      </c>
      <c r="C40" s="9">
        <v>0</v>
      </c>
      <c r="D40" s="9"/>
      <c r="E40" s="9">
        <v>2901004144</v>
      </c>
      <c r="F40" s="9"/>
      <c r="G40" s="9">
        <v>0</v>
      </c>
      <c r="H40" s="9"/>
      <c r="I40" s="9">
        <f t="shared" si="0"/>
        <v>2901004144</v>
      </c>
      <c r="J40" s="9"/>
      <c r="K40" s="9">
        <v>0</v>
      </c>
      <c r="L40" s="9"/>
      <c r="M40" s="9">
        <v>7520604740</v>
      </c>
      <c r="N40" s="9"/>
      <c r="O40" s="9">
        <v>0</v>
      </c>
      <c r="P40" s="9"/>
      <c r="Q40" s="9">
        <f t="shared" si="1"/>
        <v>7520604740</v>
      </c>
    </row>
    <row r="41" spans="1:17" x14ac:dyDescent="0.55000000000000004">
      <c r="A41" s="1" t="s">
        <v>55</v>
      </c>
      <c r="C41" s="9">
        <v>0</v>
      </c>
      <c r="D41" s="9"/>
      <c r="E41" s="9">
        <v>3955747179</v>
      </c>
      <c r="F41" s="9"/>
      <c r="G41" s="9">
        <v>0</v>
      </c>
      <c r="H41" s="9"/>
      <c r="I41" s="9">
        <f t="shared" si="0"/>
        <v>3955747179</v>
      </c>
      <c r="J41" s="9"/>
      <c r="K41" s="9">
        <v>0</v>
      </c>
      <c r="L41" s="9"/>
      <c r="M41" s="9">
        <v>7088215486</v>
      </c>
      <c r="N41" s="9"/>
      <c r="O41" s="9">
        <v>0</v>
      </c>
      <c r="P41" s="9"/>
      <c r="Q41" s="9">
        <f t="shared" si="1"/>
        <v>7088215486</v>
      </c>
    </row>
    <row r="42" spans="1:17" x14ac:dyDescent="0.55000000000000004">
      <c r="A42" s="1" t="s">
        <v>73</v>
      </c>
      <c r="C42" s="9">
        <v>0</v>
      </c>
      <c r="D42" s="9"/>
      <c r="E42" s="9">
        <v>553171183</v>
      </c>
      <c r="F42" s="9"/>
      <c r="G42" s="9">
        <v>0</v>
      </c>
      <c r="H42" s="9"/>
      <c r="I42" s="9">
        <f t="shared" si="0"/>
        <v>553171183</v>
      </c>
      <c r="J42" s="9"/>
      <c r="K42" s="9">
        <v>0</v>
      </c>
      <c r="L42" s="9"/>
      <c r="M42" s="9">
        <v>1612564626</v>
      </c>
      <c r="N42" s="9"/>
      <c r="O42" s="9">
        <v>0</v>
      </c>
      <c r="P42" s="9"/>
      <c r="Q42" s="9">
        <f t="shared" si="1"/>
        <v>1612564626</v>
      </c>
    </row>
    <row r="43" spans="1:17" x14ac:dyDescent="0.55000000000000004">
      <c r="A43" s="1" t="s">
        <v>92</v>
      </c>
      <c r="C43" s="9">
        <v>0</v>
      </c>
      <c r="D43" s="9"/>
      <c r="E43" s="9">
        <v>83478787</v>
      </c>
      <c r="F43" s="9"/>
      <c r="G43" s="9">
        <v>0</v>
      </c>
      <c r="H43" s="9"/>
      <c r="I43" s="9">
        <f t="shared" si="0"/>
        <v>83478787</v>
      </c>
      <c r="J43" s="9"/>
      <c r="K43" s="9">
        <v>0</v>
      </c>
      <c r="L43" s="9"/>
      <c r="M43" s="9">
        <v>217645628</v>
      </c>
      <c r="N43" s="9"/>
      <c r="O43" s="9">
        <v>0</v>
      </c>
      <c r="P43" s="9"/>
      <c r="Q43" s="9">
        <f t="shared" si="1"/>
        <v>217645628</v>
      </c>
    </row>
    <row r="44" spans="1:17" x14ac:dyDescent="0.55000000000000004">
      <c r="A44" s="1" t="s">
        <v>98</v>
      </c>
      <c r="C44" s="9">
        <v>0</v>
      </c>
      <c r="D44" s="9"/>
      <c r="E44" s="9">
        <v>1967802887</v>
      </c>
      <c r="F44" s="9"/>
      <c r="G44" s="9">
        <v>0</v>
      </c>
      <c r="H44" s="9"/>
      <c r="I44" s="9">
        <f t="shared" si="0"/>
        <v>1967802887</v>
      </c>
      <c r="J44" s="9"/>
      <c r="K44" s="9">
        <v>0</v>
      </c>
      <c r="L44" s="9"/>
      <c r="M44" s="9">
        <v>5872629186</v>
      </c>
      <c r="N44" s="9"/>
      <c r="O44" s="9">
        <v>0</v>
      </c>
      <c r="P44" s="9"/>
      <c r="Q44" s="9">
        <f t="shared" si="1"/>
        <v>5872629186</v>
      </c>
    </row>
    <row r="45" spans="1:17" x14ac:dyDescent="0.55000000000000004">
      <c r="A45" s="1" t="s">
        <v>83</v>
      </c>
      <c r="C45" s="9">
        <v>0</v>
      </c>
      <c r="D45" s="9"/>
      <c r="E45" s="9">
        <v>201752666</v>
      </c>
      <c r="F45" s="9"/>
      <c r="G45" s="9">
        <v>0</v>
      </c>
      <c r="H45" s="9"/>
      <c r="I45" s="9">
        <f t="shared" si="0"/>
        <v>201752666</v>
      </c>
      <c r="J45" s="9"/>
      <c r="K45" s="9">
        <v>0</v>
      </c>
      <c r="L45" s="9"/>
      <c r="M45" s="9">
        <v>810686757</v>
      </c>
      <c r="N45" s="9"/>
      <c r="O45" s="9">
        <v>0</v>
      </c>
      <c r="P45" s="9"/>
      <c r="Q45" s="9">
        <f t="shared" si="1"/>
        <v>810686757</v>
      </c>
    </row>
    <row r="46" spans="1:17" x14ac:dyDescent="0.55000000000000004">
      <c r="A46" s="1" t="s">
        <v>102</v>
      </c>
      <c r="C46" s="9">
        <v>0</v>
      </c>
      <c r="D46" s="9"/>
      <c r="E46" s="9">
        <v>174510764</v>
      </c>
      <c r="F46" s="9"/>
      <c r="G46" s="9">
        <v>0</v>
      </c>
      <c r="H46" s="9"/>
      <c r="I46" s="9">
        <f>C46+E46+G46</f>
        <v>174510764</v>
      </c>
      <c r="J46" s="9"/>
      <c r="K46" s="9">
        <v>0</v>
      </c>
      <c r="L46" s="9"/>
      <c r="M46" s="9">
        <v>522681244</v>
      </c>
      <c r="N46" s="9"/>
      <c r="O46" s="9">
        <v>0</v>
      </c>
      <c r="P46" s="9"/>
      <c r="Q46" s="9">
        <f t="shared" si="1"/>
        <v>522681244</v>
      </c>
    </row>
    <row r="47" spans="1:17" ht="24.75" thickBot="1" x14ac:dyDescent="0.6">
      <c r="C47" s="10">
        <f>SUM(C8:C46)</f>
        <v>24607463978</v>
      </c>
      <c r="D47" s="9"/>
      <c r="E47" s="10">
        <f>SUM(E8:E46)</f>
        <v>42767266120</v>
      </c>
      <c r="F47" s="9"/>
      <c r="G47" s="10">
        <f>SUM(G8:G46)</f>
        <v>27460199880</v>
      </c>
      <c r="H47" s="9"/>
      <c r="I47" s="10">
        <f>SUM(I8:I46)</f>
        <v>94834929978</v>
      </c>
      <c r="J47" s="9"/>
      <c r="K47" s="10">
        <f>SUM(K8:K46)</f>
        <v>70375951052</v>
      </c>
      <c r="L47" s="9"/>
      <c r="M47" s="10">
        <f>SUM(M8:M46)</f>
        <v>161135525416</v>
      </c>
      <c r="N47" s="9"/>
      <c r="O47" s="10">
        <f>SUM(O8:O46)</f>
        <v>29367054830</v>
      </c>
      <c r="P47" s="9"/>
      <c r="Q47" s="10">
        <f>SUM(Q8:Q46)</f>
        <v>260878531298</v>
      </c>
    </row>
    <row r="48" spans="1:17" ht="24.75" thickTop="1" x14ac:dyDescent="0.55000000000000004">
      <c r="C48" s="3"/>
      <c r="E48" s="13"/>
      <c r="G48" s="13"/>
      <c r="K48" s="13"/>
      <c r="M48" s="13"/>
      <c r="O48" s="13"/>
    </row>
  </sheetData>
  <mergeCells count="14">
    <mergeCell ref="A2:Q2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O7"/>
    <mergeCell ref="A4:Q4"/>
    <mergeCell ref="A3:Q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14"/>
  <sheetViews>
    <sheetView rightToLeft="1" workbookViewId="0">
      <selection activeCell="G9" sqref="G9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3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3" ht="24.75" x14ac:dyDescent="0.55000000000000004">
      <c r="A3" s="20" t="s">
        <v>170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3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6" spans="1:13" ht="24.75" x14ac:dyDescent="0.55000000000000004">
      <c r="A6" s="19" t="s">
        <v>200</v>
      </c>
      <c r="B6" s="19" t="s">
        <v>200</v>
      </c>
      <c r="C6" s="19" t="s">
        <v>200</v>
      </c>
      <c r="E6" s="19" t="s">
        <v>172</v>
      </c>
      <c r="F6" s="19" t="s">
        <v>172</v>
      </c>
      <c r="G6" s="19" t="s">
        <v>172</v>
      </c>
      <c r="I6" s="19" t="s">
        <v>173</v>
      </c>
      <c r="J6" s="19" t="s">
        <v>173</v>
      </c>
      <c r="K6" s="19" t="s">
        <v>173</v>
      </c>
    </row>
    <row r="7" spans="1:13" ht="24.75" x14ac:dyDescent="0.55000000000000004">
      <c r="A7" s="19" t="s">
        <v>201</v>
      </c>
      <c r="C7" s="19" t="s">
        <v>154</v>
      </c>
      <c r="E7" s="19" t="s">
        <v>202</v>
      </c>
      <c r="G7" s="19" t="s">
        <v>203</v>
      </c>
      <c r="I7" s="19" t="s">
        <v>202</v>
      </c>
      <c r="K7" s="19" t="s">
        <v>203</v>
      </c>
    </row>
    <row r="8" spans="1:13" x14ac:dyDescent="0.55000000000000004">
      <c r="A8" s="1" t="s">
        <v>160</v>
      </c>
      <c r="C8" s="4" t="s">
        <v>161</v>
      </c>
      <c r="D8" s="4"/>
      <c r="E8" s="5">
        <v>29495275</v>
      </c>
      <c r="F8" s="4"/>
      <c r="G8" s="7">
        <f>E8/$E$10</f>
        <v>0.60228663406201677</v>
      </c>
      <c r="H8" s="4"/>
      <c r="I8" s="5">
        <v>46482190</v>
      </c>
      <c r="J8" s="4"/>
      <c r="K8" s="7">
        <f>I8/$I$10</f>
        <v>0.41890270685996567</v>
      </c>
      <c r="L8" s="4"/>
      <c r="M8" s="4"/>
    </row>
    <row r="9" spans="1:13" x14ac:dyDescent="0.55000000000000004">
      <c r="A9" s="1" t="s">
        <v>167</v>
      </c>
      <c r="C9" s="4" t="s">
        <v>168</v>
      </c>
      <c r="D9" s="4"/>
      <c r="E9" s="5">
        <v>19476881</v>
      </c>
      <c r="F9" s="4"/>
      <c r="G9" s="7">
        <f>E9/$E$10</f>
        <v>0.39771336593798323</v>
      </c>
      <c r="H9" s="4"/>
      <c r="I9" s="5">
        <v>64479590</v>
      </c>
      <c r="J9" s="4"/>
      <c r="K9" s="7">
        <f>I9/$I$10</f>
        <v>0.58109729314003433</v>
      </c>
      <c r="L9" s="4"/>
      <c r="M9" s="4"/>
    </row>
    <row r="10" spans="1:13" ht="24.75" thickBot="1" x14ac:dyDescent="0.6">
      <c r="C10" s="4"/>
      <c r="D10" s="4"/>
      <c r="E10" s="6">
        <f>SUM(E8:E9)</f>
        <v>48972156</v>
      </c>
      <c r="F10" s="4"/>
      <c r="G10" s="12">
        <f>SUM(G8:G9)</f>
        <v>1</v>
      </c>
      <c r="H10" s="4"/>
      <c r="I10" s="6">
        <f>SUM(I8:I9)</f>
        <v>110961780</v>
      </c>
      <c r="J10" s="4"/>
      <c r="K10" s="12">
        <f>SUM(K8:K9)</f>
        <v>1</v>
      </c>
      <c r="L10" s="4"/>
      <c r="M10" s="4"/>
    </row>
    <row r="11" spans="1:13" ht="24.75" thickTop="1" x14ac:dyDescent="0.55000000000000004">
      <c r="C11" s="4"/>
      <c r="D11" s="4"/>
      <c r="E11" s="4"/>
      <c r="F11" s="4"/>
      <c r="G11" s="4"/>
      <c r="H11" s="4"/>
      <c r="I11" s="5"/>
      <c r="J11" s="4"/>
      <c r="K11" s="4"/>
      <c r="L11" s="4"/>
      <c r="M11" s="4"/>
    </row>
    <row r="12" spans="1:13" x14ac:dyDescent="0.5500000000000000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4" spans="1:13" x14ac:dyDescent="0.55000000000000004">
      <c r="E14" s="3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:C9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E16" sqref="E16"/>
    </sheetView>
  </sheetViews>
  <sheetFormatPr defaultRowHeight="24" x14ac:dyDescent="0.55000000000000004"/>
  <cols>
    <col min="1" max="1" width="28.28515625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0" t="s">
        <v>0</v>
      </c>
      <c r="B2" s="20"/>
      <c r="C2" s="20"/>
      <c r="D2" s="20"/>
      <c r="E2" s="20"/>
    </row>
    <row r="3" spans="1:5" ht="24.75" x14ac:dyDescent="0.55000000000000004">
      <c r="A3" s="20" t="s">
        <v>170</v>
      </c>
      <c r="B3" s="20"/>
      <c r="C3" s="20"/>
      <c r="D3" s="20"/>
      <c r="E3" s="20"/>
    </row>
    <row r="4" spans="1:5" ht="24.75" x14ac:dyDescent="0.55000000000000004">
      <c r="A4" s="20" t="s">
        <v>2</v>
      </c>
      <c r="B4" s="20"/>
      <c r="C4" s="20"/>
      <c r="D4" s="20"/>
      <c r="E4" s="20"/>
    </row>
    <row r="5" spans="1:5" ht="24.75" x14ac:dyDescent="0.6">
      <c r="C5" s="18" t="s">
        <v>172</v>
      </c>
      <c r="E5" s="2" t="s">
        <v>212</v>
      </c>
    </row>
    <row r="6" spans="1:5" ht="24.75" x14ac:dyDescent="0.55000000000000004">
      <c r="A6" s="18" t="s">
        <v>204</v>
      </c>
      <c r="C6" s="19"/>
      <c r="E6" s="19" t="s">
        <v>213</v>
      </c>
    </row>
    <row r="7" spans="1:5" ht="24.75" x14ac:dyDescent="0.55000000000000004">
      <c r="A7" s="19" t="s">
        <v>204</v>
      </c>
      <c r="C7" s="19" t="s">
        <v>157</v>
      </c>
      <c r="E7" s="19" t="s">
        <v>157</v>
      </c>
    </row>
    <row r="8" spans="1:5" x14ac:dyDescent="0.55000000000000004">
      <c r="A8" s="1" t="s">
        <v>211</v>
      </c>
      <c r="C8" s="5">
        <v>1010</v>
      </c>
      <c r="D8" s="4"/>
      <c r="E8" s="5">
        <v>39152554</v>
      </c>
    </row>
    <row r="9" spans="1:5" ht="24.75" thickBot="1" x14ac:dyDescent="0.6">
      <c r="A9" s="1" t="s">
        <v>179</v>
      </c>
      <c r="C9" s="6">
        <v>1010</v>
      </c>
      <c r="D9" s="4"/>
      <c r="E9" s="6">
        <v>39152554</v>
      </c>
    </row>
    <row r="10" spans="1:5" ht="24.75" thickTop="1" x14ac:dyDescent="0.55000000000000004"/>
  </sheetData>
  <mergeCells count="8">
    <mergeCell ref="E7"/>
    <mergeCell ref="E6"/>
    <mergeCell ref="A4:E4"/>
    <mergeCell ref="A3:E3"/>
    <mergeCell ref="A2:E2"/>
    <mergeCell ref="C5:C6"/>
    <mergeCell ref="A6:A7"/>
    <mergeCell ref="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3"/>
  <sheetViews>
    <sheetView rightToLeft="1" workbookViewId="0">
      <selection activeCell="Y23" sqref="Y23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7.140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6.42578125" style="1" bestFit="1" customWidth="1"/>
    <col min="10" max="10" width="1" style="1" customWidth="1"/>
    <col min="11" max="11" width="17.140625" style="1" bestFit="1" customWidth="1"/>
    <col min="12" max="12" width="1" style="1" customWidth="1"/>
    <col min="13" max="13" width="6.42578125" style="1" bestFit="1" customWidth="1"/>
    <col min="14" max="14" width="1" style="1" customWidth="1"/>
    <col min="15" max="15" width="12.85546875" style="1" bestFit="1" customWidth="1"/>
    <col min="16" max="16" width="1" style="1" customWidth="1"/>
    <col min="17" max="17" width="11.285156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17.1406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24.7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6" spans="1:25" ht="24.75" x14ac:dyDescent="0.55000000000000004">
      <c r="A6" s="18" t="s">
        <v>3</v>
      </c>
      <c r="C6" s="19" t="s">
        <v>208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24.75" x14ac:dyDescent="0.55000000000000004">
      <c r="A7" s="18" t="s">
        <v>3</v>
      </c>
      <c r="C7" s="18" t="s">
        <v>7</v>
      </c>
      <c r="E7" s="18" t="s">
        <v>8</v>
      </c>
      <c r="G7" s="18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8" t="s">
        <v>13</v>
      </c>
    </row>
    <row r="8" spans="1:25" ht="24.75" x14ac:dyDescent="0.55000000000000004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 x14ac:dyDescent="0.55000000000000004">
      <c r="A9" s="1" t="s">
        <v>15</v>
      </c>
      <c r="C9" s="5">
        <v>34494</v>
      </c>
      <c r="D9" s="4"/>
      <c r="E9" s="5">
        <v>794098238</v>
      </c>
      <c r="F9" s="4"/>
      <c r="G9" s="5">
        <v>879952465.8441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0</v>
      </c>
      <c r="P9" s="5"/>
      <c r="Q9" s="5">
        <v>34494</v>
      </c>
      <c r="R9" s="4"/>
      <c r="S9" s="5">
        <v>27220</v>
      </c>
      <c r="T9" s="4"/>
      <c r="U9" s="5">
        <v>794098238</v>
      </c>
      <c r="V9" s="4"/>
      <c r="W9" s="5">
        <v>933340066.25399995</v>
      </c>
      <c r="X9" s="4"/>
      <c r="Y9" s="7">
        <v>1.490155998823778E-4</v>
      </c>
    </row>
    <row r="10" spans="1:25" x14ac:dyDescent="0.55000000000000004">
      <c r="A10" s="1" t="s">
        <v>16</v>
      </c>
      <c r="C10" s="5">
        <v>9595000</v>
      </c>
      <c r="D10" s="4"/>
      <c r="E10" s="5">
        <v>58586782490</v>
      </c>
      <c r="F10" s="4"/>
      <c r="G10" s="5">
        <v>84505880385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0</v>
      </c>
      <c r="P10" s="5"/>
      <c r="Q10" s="5">
        <v>9595000</v>
      </c>
      <c r="R10" s="4"/>
      <c r="S10" s="5">
        <v>9010</v>
      </c>
      <c r="T10" s="4"/>
      <c r="U10" s="5">
        <v>58586782490</v>
      </c>
      <c r="V10" s="4"/>
      <c r="W10" s="5">
        <v>85936566847.5</v>
      </c>
      <c r="X10" s="4"/>
      <c r="Y10" s="7">
        <v>1.3720496444569505E-2</v>
      </c>
    </row>
    <row r="11" spans="1:25" x14ac:dyDescent="0.55000000000000004">
      <c r="A11" s="1" t="s">
        <v>17</v>
      </c>
      <c r="C11" s="5">
        <v>7788881</v>
      </c>
      <c r="D11" s="4"/>
      <c r="E11" s="5">
        <v>83181487393</v>
      </c>
      <c r="F11" s="4"/>
      <c r="G11" s="5">
        <v>97865669677.751999</v>
      </c>
      <c r="H11" s="4"/>
      <c r="I11" s="5">
        <v>0</v>
      </c>
      <c r="J11" s="4"/>
      <c r="K11" s="5">
        <v>0</v>
      </c>
      <c r="L11" s="4"/>
      <c r="M11" s="5">
        <v>0</v>
      </c>
      <c r="N11" s="4"/>
      <c r="O11" s="5">
        <v>0</v>
      </c>
      <c r="P11" s="5"/>
      <c r="Q11" s="5">
        <v>7788881</v>
      </c>
      <c r="R11" s="4"/>
      <c r="S11" s="5">
        <v>12550</v>
      </c>
      <c r="T11" s="4"/>
      <c r="U11" s="5">
        <v>83181487393</v>
      </c>
      <c r="V11" s="4"/>
      <c r="W11" s="5">
        <v>97168841333.527496</v>
      </c>
      <c r="X11" s="4"/>
      <c r="Y11" s="7">
        <v>1.5513823636979361E-2</v>
      </c>
    </row>
    <row r="12" spans="1:25" x14ac:dyDescent="0.55000000000000004">
      <c r="A12" s="1" t="s">
        <v>18</v>
      </c>
      <c r="C12" s="5">
        <v>1490000</v>
      </c>
      <c r="D12" s="4"/>
      <c r="E12" s="5">
        <v>49232170049</v>
      </c>
      <c r="F12" s="4"/>
      <c r="G12" s="5">
        <v>72249740910</v>
      </c>
      <c r="H12" s="4"/>
      <c r="I12" s="5">
        <v>0</v>
      </c>
      <c r="J12" s="4"/>
      <c r="K12" s="5">
        <v>0</v>
      </c>
      <c r="L12" s="4"/>
      <c r="M12" s="5">
        <v>0</v>
      </c>
      <c r="N12" s="4"/>
      <c r="O12" s="5">
        <v>0</v>
      </c>
      <c r="P12" s="5"/>
      <c r="Q12" s="5">
        <v>1490000</v>
      </c>
      <c r="R12" s="4"/>
      <c r="S12" s="5">
        <v>48000</v>
      </c>
      <c r="T12" s="4"/>
      <c r="U12" s="5">
        <v>49232170049</v>
      </c>
      <c r="V12" s="4"/>
      <c r="W12" s="5">
        <v>71094456000</v>
      </c>
      <c r="X12" s="4"/>
      <c r="Y12" s="7">
        <v>1.1350828483846748E-2</v>
      </c>
    </row>
    <row r="13" spans="1:25" x14ac:dyDescent="0.55000000000000004">
      <c r="A13" s="1" t="s">
        <v>19</v>
      </c>
      <c r="C13" s="5">
        <v>4500000</v>
      </c>
      <c r="D13" s="4"/>
      <c r="E13" s="5">
        <v>48175656638</v>
      </c>
      <c r="F13" s="4"/>
      <c r="G13" s="5">
        <v>63698724000</v>
      </c>
      <c r="H13" s="4"/>
      <c r="I13" s="5">
        <v>0</v>
      </c>
      <c r="J13" s="4"/>
      <c r="K13" s="5">
        <v>0</v>
      </c>
      <c r="L13" s="4"/>
      <c r="M13" s="5">
        <v>0</v>
      </c>
      <c r="N13" s="4"/>
      <c r="O13" s="5">
        <v>0</v>
      </c>
      <c r="P13" s="5"/>
      <c r="Q13" s="5">
        <v>4500000</v>
      </c>
      <c r="R13" s="4"/>
      <c r="S13" s="5">
        <v>14770</v>
      </c>
      <c r="T13" s="4"/>
      <c r="U13" s="5">
        <v>48175656638</v>
      </c>
      <c r="V13" s="4"/>
      <c r="W13" s="5">
        <v>66069533250</v>
      </c>
      <c r="X13" s="4"/>
      <c r="Y13" s="7">
        <v>1.0548557259212445E-2</v>
      </c>
    </row>
    <row r="14" spans="1:25" x14ac:dyDescent="0.55000000000000004">
      <c r="A14" s="1" t="s">
        <v>20</v>
      </c>
      <c r="C14" s="5">
        <v>6712961</v>
      </c>
      <c r="D14" s="4"/>
      <c r="E14" s="5">
        <v>41463189319</v>
      </c>
      <c r="F14" s="4"/>
      <c r="G14" s="5">
        <v>53317420867.579498</v>
      </c>
      <c r="H14" s="4"/>
      <c r="I14" s="5">
        <v>0</v>
      </c>
      <c r="J14" s="4"/>
      <c r="K14" s="5">
        <v>0</v>
      </c>
      <c r="L14" s="4"/>
      <c r="M14" s="5">
        <v>0</v>
      </c>
      <c r="N14" s="4"/>
      <c r="O14" s="5">
        <v>0</v>
      </c>
      <c r="P14" s="5"/>
      <c r="Q14" s="5">
        <v>6712961</v>
      </c>
      <c r="R14" s="4"/>
      <c r="S14" s="5">
        <v>8450</v>
      </c>
      <c r="T14" s="4"/>
      <c r="U14" s="5">
        <v>41463189319</v>
      </c>
      <c r="V14" s="4"/>
      <c r="W14" s="5">
        <v>56387009553.322502</v>
      </c>
      <c r="X14" s="4"/>
      <c r="Y14" s="7">
        <v>9.0026608285291854E-3</v>
      </c>
    </row>
    <row r="15" spans="1:25" x14ac:dyDescent="0.55000000000000004">
      <c r="A15" s="1" t="s">
        <v>21</v>
      </c>
      <c r="C15" s="5">
        <v>12448687</v>
      </c>
      <c r="D15" s="4"/>
      <c r="E15" s="5">
        <v>124631274763</v>
      </c>
      <c r="F15" s="4"/>
      <c r="G15" s="5">
        <v>134783521356.593</v>
      </c>
      <c r="H15" s="4"/>
      <c r="I15" s="5">
        <v>0</v>
      </c>
      <c r="J15" s="4"/>
      <c r="K15" s="5">
        <v>0</v>
      </c>
      <c r="L15" s="4"/>
      <c r="M15" s="5">
        <v>0</v>
      </c>
      <c r="N15" s="4"/>
      <c r="O15" s="5">
        <v>0</v>
      </c>
      <c r="P15" s="5"/>
      <c r="Q15" s="5">
        <v>12448687</v>
      </c>
      <c r="R15" s="4"/>
      <c r="S15" s="5">
        <v>11190</v>
      </c>
      <c r="T15" s="4"/>
      <c r="U15" s="5">
        <v>124631274763</v>
      </c>
      <c r="V15" s="4"/>
      <c r="W15" s="5">
        <v>139135387821.05801</v>
      </c>
      <c r="X15" s="4"/>
      <c r="Y15" s="7">
        <v>2.2214136123220766E-2</v>
      </c>
    </row>
    <row r="16" spans="1:25" x14ac:dyDescent="0.55000000000000004">
      <c r="A16" s="1" t="s">
        <v>22</v>
      </c>
      <c r="C16" s="5">
        <v>185000</v>
      </c>
      <c r="D16" s="4"/>
      <c r="E16" s="5">
        <v>45061614836</v>
      </c>
      <c r="F16" s="4"/>
      <c r="G16" s="5">
        <v>50231234490.9375</v>
      </c>
      <c r="H16" s="4"/>
      <c r="I16" s="5">
        <v>0</v>
      </c>
      <c r="J16" s="4"/>
      <c r="K16" s="5">
        <v>0</v>
      </c>
      <c r="L16" s="4"/>
      <c r="M16" s="5">
        <v>0</v>
      </c>
      <c r="N16" s="4"/>
      <c r="O16" s="5">
        <v>0</v>
      </c>
      <c r="P16" s="5"/>
      <c r="Q16" s="5">
        <v>185000</v>
      </c>
      <c r="R16" s="4"/>
      <c r="S16" s="5">
        <v>280266</v>
      </c>
      <c r="T16" s="4"/>
      <c r="U16" s="5">
        <v>45061614836</v>
      </c>
      <c r="V16" s="4"/>
      <c r="W16" s="5">
        <v>51787639063.125</v>
      </c>
      <c r="X16" s="4"/>
      <c r="Y16" s="7">
        <v>8.2683326051315974E-3</v>
      </c>
    </row>
    <row r="17" spans="1:25" x14ac:dyDescent="0.55000000000000004">
      <c r="A17" s="1" t="s">
        <v>23</v>
      </c>
      <c r="C17" s="5">
        <v>2305720</v>
      </c>
      <c r="D17" s="4"/>
      <c r="E17" s="5">
        <v>21906527169</v>
      </c>
      <c r="F17" s="4"/>
      <c r="G17" s="5">
        <v>28512492017.040001</v>
      </c>
      <c r="H17" s="4"/>
      <c r="I17" s="5">
        <v>0</v>
      </c>
      <c r="J17" s="4"/>
      <c r="K17" s="5">
        <v>0</v>
      </c>
      <c r="L17" s="4"/>
      <c r="M17" s="5">
        <v>0</v>
      </c>
      <c r="N17" s="4"/>
      <c r="O17" s="5">
        <v>0</v>
      </c>
      <c r="P17" s="5"/>
      <c r="Q17" s="5">
        <v>2305720</v>
      </c>
      <c r="R17" s="4"/>
      <c r="S17" s="5">
        <v>15750</v>
      </c>
      <c r="T17" s="4"/>
      <c r="U17" s="5">
        <v>21906527169</v>
      </c>
      <c r="V17" s="4"/>
      <c r="W17" s="5">
        <v>36099015214.5</v>
      </c>
      <c r="X17" s="4"/>
      <c r="Y17" s="7">
        <v>5.7635117165192699E-3</v>
      </c>
    </row>
    <row r="18" spans="1:25" x14ac:dyDescent="0.55000000000000004">
      <c r="A18" s="1" t="s">
        <v>24</v>
      </c>
      <c r="C18" s="5">
        <v>9520000</v>
      </c>
      <c r="D18" s="4"/>
      <c r="E18" s="5">
        <v>64923574757</v>
      </c>
      <c r="F18" s="4"/>
      <c r="G18" s="5">
        <v>57064036680</v>
      </c>
      <c r="H18" s="4"/>
      <c r="I18" s="5">
        <v>0</v>
      </c>
      <c r="J18" s="4"/>
      <c r="K18" s="5">
        <v>0</v>
      </c>
      <c r="L18" s="4"/>
      <c r="M18" s="5">
        <v>0</v>
      </c>
      <c r="N18" s="4"/>
      <c r="O18" s="5">
        <v>0</v>
      </c>
      <c r="P18" s="5"/>
      <c r="Q18" s="5">
        <v>9520000</v>
      </c>
      <c r="R18" s="4"/>
      <c r="S18" s="5">
        <v>6170</v>
      </c>
      <c r="T18" s="4"/>
      <c r="U18" s="5">
        <v>64923574757</v>
      </c>
      <c r="V18" s="4"/>
      <c r="W18" s="5">
        <v>58388906520</v>
      </c>
      <c r="X18" s="4"/>
      <c r="Y18" s="7">
        <v>9.3222805343342267E-3</v>
      </c>
    </row>
    <row r="19" spans="1:25" x14ac:dyDescent="0.55000000000000004">
      <c r="A19" s="1" t="s">
        <v>25</v>
      </c>
      <c r="C19" s="5">
        <v>6900000</v>
      </c>
      <c r="D19" s="4"/>
      <c r="E19" s="5">
        <v>70846337562</v>
      </c>
      <c r="F19" s="4"/>
      <c r="G19" s="5">
        <v>82856055600</v>
      </c>
      <c r="H19" s="4"/>
      <c r="I19" s="5">
        <v>0</v>
      </c>
      <c r="J19" s="4"/>
      <c r="K19" s="5">
        <v>0</v>
      </c>
      <c r="L19" s="4"/>
      <c r="M19" s="5">
        <v>0</v>
      </c>
      <c r="N19" s="4"/>
      <c r="O19" s="5">
        <v>0</v>
      </c>
      <c r="P19" s="5"/>
      <c r="Q19" s="5">
        <v>6900000</v>
      </c>
      <c r="R19" s="4"/>
      <c r="S19" s="5">
        <v>12550</v>
      </c>
      <c r="T19" s="4"/>
      <c r="U19" s="5">
        <v>70846337562</v>
      </c>
      <c r="V19" s="4"/>
      <c r="W19" s="5">
        <v>86079759750</v>
      </c>
      <c r="X19" s="4"/>
      <c r="Y19" s="7">
        <v>1.3743358397073673E-2</v>
      </c>
    </row>
    <row r="20" spans="1:25" ht="24.75" thickBot="1" x14ac:dyDescent="0.6">
      <c r="C20" s="4"/>
      <c r="D20" s="4"/>
      <c r="E20" s="6">
        <f>SUM(E9:E19)</f>
        <v>608802713214</v>
      </c>
      <c r="F20" s="4"/>
      <c r="G20" s="6">
        <f>SUM(G9:G19)</f>
        <v>725964728450.74609</v>
      </c>
      <c r="H20" s="4"/>
      <c r="I20" s="4"/>
      <c r="J20" s="4"/>
      <c r="K20" s="6">
        <f>SUM(K9:K19)</f>
        <v>0</v>
      </c>
      <c r="L20" s="4"/>
      <c r="M20" s="4"/>
      <c r="N20" s="4"/>
      <c r="O20" s="6">
        <f>SUM(O9:O19)</f>
        <v>0</v>
      </c>
      <c r="P20" s="4"/>
      <c r="Q20" s="4"/>
      <c r="R20" s="4"/>
      <c r="S20" s="4"/>
      <c r="T20" s="4"/>
      <c r="U20" s="6">
        <f>SUM(U9:U19)</f>
        <v>608802713214</v>
      </c>
      <c r="V20" s="4"/>
      <c r="W20" s="6">
        <f>SUM(W9:W19)</f>
        <v>749080455419.28699</v>
      </c>
      <c r="X20" s="4"/>
      <c r="Y20" s="8">
        <f>SUM(Y9:Y19)</f>
        <v>0.11959700162929916</v>
      </c>
    </row>
    <row r="21" spans="1:25" ht="24.75" thickTop="1" x14ac:dyDescent="0.55000000000000004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3" spans="1:25" x14ac:dyDescent="0.55000000000000004">
      <c r="Y23" s="3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2"/>
  <sheetViews>
    <sheetView rightToLeft="1" workbookViewId="0">
      <selection activeCell="G18" sqref="G18"/>
    </sheetView>
  </sheetViews>
  <sheetFormatPr defaultRowHeight="24" x14ac:dyDescent="0.55000000000000004"/>
  <cols>
    <col min="1" max="1" width="43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 x14ac:dyDescent="0.55000000000000004">
      <c r="A6" s="18" t="s">
        <v>3</v>
      </c>
      <c r="C6" s="19" t="s">
        <v>208</v>
      </c>
      <c r="D6" s="19" t="s">
        <v>4</v>
      </c>
      <c r="E6" s="19" t="s">
        <v>4</v>
      </c>
      <c r="F6" s="19" t="s">
        <v>4</v>
      </c>
      <c r="G6" s="19" t="s">
        <v>4</v>
      </c>
      <c r="H6" s="19" t="s">
        <v>4</v>
      </c>
      <c r="I6" s="19" t="s">
        <v>4</v>
      </c>
      <c r="K6" s="19" t="s">
        <v>6</v>
      </c>
      <c r="L6" s="19" t="s">
        <v>6</v>
      </c>
      <c r="M6" s="19" t="s">
        <v>6</v>
      </c>
      <c r="N6" s="19" t="s">
        <v>6</v>
      </c>
      <c r="O6" s="19" t="s">
        <v>6</v>
      </c>
      <c r="P6" s="19" t="s">
        <v>6</v>
      </c>
      <c r="Q6" s="19" t="s">
        <v>6</v>
      </c>
    </row>
    <row r="7" spans="1:17" ht="24.75" x14ac:dyDescent="0.55000000000000004">
      <c r="A7" s="19" t="s">
        <v>3</v>
      </c>
      <c r="C7" s="19" t="s">
        <v>26</v>
      </c>
      <c r="E7" s="19" t="s">
        <v>27</v>
      </c>
      <c r="G7" s="19" t="s">
        <v>28</v>
      </c>
      <c r="I7" s="19" t="s">
        <v>29</v>
      </c>
      <c r="K7" s="19" t="s">
        <v>26</v>
      </c>
      <c r="M7" s="19" t="s">
        <v>27</v>
      </c>
      <c r="O7" s="19" t="s">
        <v>28</v>
      </c>
      <c r="Q7" s="19" t="s">
        <v>29</v>
      </c>
    </row>
    <row r="8" spans="1:17" x14ac:dyDescent="0.55000000000000004">
      <c r="A8" s="1" t="s">
        <v>30</v>
      </c>
      <c r="C8" s="5">
        <v>34494</v>
      </c>
      <c r="D8" s="4"/>
      <c r="E8" s="5">
        <v>28750</v>
      </c>
      <c r="F8" s="4"/>
      <c r="G8" s="4" t="s">
        <v>31</v>
      </c>
      <c r="H8" s="4"/>
      <c r="I8" s="5">
        <v>1</v>
      </c>
      <c r="J8" s="4"/>
      <c r="K8" s="5">
        <v>34494</v>
      </c>
      <c r="L8" s="4"/>
      <c r="M8" s="5">
        <v>28750</v>
      </c>
      <c r="N8" s="4"/>
      <c r="O8" s="4" t="s">
        <v>31</v>
      </c>
      <c r="P8" s="4"/>
      <c r="Q8" s="5">
        <v>1</v>
      </c>
    </row>
    <row r="9" spans="1:17" x14ac:dyDescent="0.55000000000000004">
      <c r="A9" s="1" t="s">
        <v>32</v>
      </c>
      <c r="C9" s="5">
        <v>6712961</v>
      </c>
      <c r="D9" s="4"/>
      <c r="E9" s="5">
        <v>6937</v>
      </c>
      <c r="F9" s="4"/>
      <c r="G9" s="4" t="s">
        <v>33</v>
      </c>
      <c r="H9" s="4"/>
      <c r="I9" s="5">
        <v>1</v>
      </c>
      <c r="J9" s="4"/>
      <c r="K9" s="5">
        <v>6712961</v>
      </c>
      <c r="L9" s="4"/>
      <c r="M9" s="5">
        <v>6937</v>
      </c>
      <c r="N9" s="4"/>
      <c r="O9" s="4" t="s">
        <v>33</v>
      </c>
      <c r="P9" s="4"/>
      <c r="Q9" s="5">
        <v>1</v>
      </c>
    </row>
    <row r="10" spans="1:17" x14ac:dyDescent="0.55000000000000004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5500000000000000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5500000000000000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50"/>
  <sheetViews>
    <sheetView rightToLeft="1" topLeftCell="H1" workbookViewId="0">
      <selection activeCell="AC53" sqref="AC53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42578125" style="1" bestFit="1" customWidth="1"/>
    <col min="12" max="12" width="1" style="1" customWidth="1"/>
    <col min="13" max="13" width="10.42578125" style="1" bestFit="1" customWidth="1"/>
    <col min="14" max="14" width="1" style="1" customWidth="1"/>
    <col min="15" max="15" width="9.14062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22.28515625" style="1" bestFit="1" customWidth="1"/>
    <col min="20" max="20" width="1" style="1" customWidth="1"/>
    <col min="21" max="21" width="9.140625" style="1" bestFit="1" customWidth="1"/>
    <col min="22" max="22" width="1" style="1" customWidth="1"/>
    <col min="23" max="23" width="17.42578125" style="1" bestFit="1" customWidth="1"/>
    <col min="24" max="24" width="1" style="1" customWidth="1"/>
    <col min="25" max="25" width="9.140625" style="1" bestFit="1" customWidth="1"/>
    <col min="26" max="26" width="1" style="1" customWidth="1"/>
    <col min="27" max="27" width="17.42578125" style="1" bestFit="1" customWidth="1"/>
    <col min="28" max="28" width="1.140625" style="1" customWidth="1"/>
    <col min="29" max="29" width="9.140625" style="1" bestFit="1" customWidth="1"/>
    <col min="30" max="30" width="1" style="1" customWidth="1"/>
    <col min="31" max="31" width="21.140625" style="1" bestFit="1" customWidth="1"/>
    <col min="32" max="32" width="1" style="1" customWidth="1"/>
    <col min="33" max="33" width="19.140625" style="1" bestFit="1" customWidth="1"/>
    <col min="34" max="34" width="1" style="1" customWidth="1"/>
    <col min="35" max="35" width="22.28515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24.7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6" spans="1:37" ht="24.75" x14ac:dyDescent="0.55000000000000004">
      <c r="A6" s="19" t="s">
        <v>34</v>
      </c>
      <c r="B6" s="19" t="s">
        <v>34</v>
      </c>
      <c r="C6" s="19" t="s">
        <v>34</v>
      </c>
      <c r="D6" s="19" t="s">
        <v>34</v>
      </c>
      <c r="E6" s="19" t="s">
        <v>34</v>
      </c>
      <c r="F6" s="19" t="s">
        <v>34</v>
      </c>
      <c r="G6" s="19" t="s">
        <v>34</v>
      </c>
      <c r="H6" s="19" t="s">
        <v>34</v>
      </c>
      <c r="I6" s="19" t="s">
        <v>34</v>
      </c>
      <c r="J6" s="19" t="s">
        <v>34</v>
      </c>
      <c r="K6" s="19" t="s">
        <v>34</v>
      </c>
      <c r="L6" s="19" t="s">
        <v>34</v>
      </c>
      <c r="M6" s="19" t="s">
        <v>34</v>
      </c>
      <c r="O6" s="19" t="s">
        <v>208</v>
      </c>
      <c r="P6" s="19" t="s">
        <v>4</v>
      </c>
      <c r="Q6" s="19" t="s">
        <v>4</v>
      </c>
      <c r="R6" s="19" t="s">
        <v>4</v>
      </c>
      <c r="S6" s="19" t="s">
        <v>4</v>
      </c>
      <c r="U6" s="19" t="s">
        <v>5</v>
      </c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C6" s="19" t="s">
        <v>6</v>
      </c>
      <c r="AD6" s="19" t="s">
        <v>6</v>
      </c>
      <c r="AE6" s="19" t="s">
        <v>6</v>
      </c>
      <c r="AF6" s="19" t="s">
        <v>6</v>
      </c>
      <c r="AG6" s="19" t="s">
        <v>6</v>
      </c>
      <c r="AH6" s="19" t="s">
        <v>6</v>
      </c>
      <c r="AI6" s="19" t="s">
        <v>6</v>
      </c>
      <c r="AJ6" s="19" t="s">
        <v>6</v>
      </c>
      <c r="AK6" s="19" t="s">
        <v>6</v>
      </c>
    </row>
    <row r="7" spans="1:37" ht="24.75" x14ac:dyDescent="0.55000000000000004">
      <c r="A7" s="18" t="s">
        <v>35</v>
      </c>
      <c r="C7" s="18" t="s">
        <v>36</v>
      </c>
      <c r="E7" s="18" t="s">
        <v>37</v>
      </c>
      <c r="G7" s="18" t="s">
        <v>38</v>
      </c>
      <c r="I7" s="18" t="s">
        <v>39</v>
      </c>
      <c r="K7" s="18" t="s">
        <v>40</v>
      </c>
      <c r="M7" s="18" t="s">
        <v>29</v>
      </c>
      <c r="O7" s="18" t="s">
        <v>7</v>
      </c>
      <c r="Q7" s="18" t="s">
        <v>8</v>
      </c>
      <c r="S7" s="18" t="s">
        <v>9</v>
      </c>
      <c r="U7" s="19" t="s">
        <v>10</v>
      </c>
      <c r="V7" s="19" t="s">
        <v>10</v>
      </c>
      <c r="W7" s="19" t="s">
        <v>10</v>
      </c>
      <c r="Y7" s="19" t="s">
        <v>11</v>
      </c>
      <c r="Z7" s="19" t="s">
        <v>11</v>
      </c>
      <c r="AA7" s="19" t="s">
        <v>11</v>
      </c>
      <c r="AC7" s="18" t="s">
        <v>7</v>
      </c>
      <c r="AE7" s="18" t="s">
        <v>41</v>
      </c>
      <c r="AG7" s="18" t="s">
        <v>8</v>
      </c>
      <c r="AI7" s="18" t="s">
        <v>9</v>
      </c>
      <c r="AK7" s="18" t="s">
        <v>13</v>
      </c>
    </row>
    <row r="8" spans="1:37" ht="24.75" x14ac:dyDescent="0.55000000000000004">
      <c r="A8" s="19" t="s">
        <v>35</v>
      </c>
      <c r="C8" s="19" t="s">
        <v>36</v>
      </c>
      <c r="E8" s="19" t="s">
        <v>37</v>
      </c>
      <c r="G8" s="19" t="s">
        <v>38</v>
      </c>
      <c r="I8" s="19" t="s">
        <v>39</v>
      </c>
      <c r="K8" s="19" t="s">
        <v>40</v>
      </c>
      <c r="M8" s="19" t="s">
        <v>29</v>
      </c>
      <c r="O8" s="19" t="s">
        <v>7</v>
      </c>
      <c r="Q8" s="19" t="s">
        <v>8</v>
      </c>
      <c r="S8" s="19" t="s">
        <v>9</v>
      </c>
      <c r="U8" s="19" t="s">
        <v>7</v>
      </c>
      <c r="W8" s="19" t="s">
        <v>8</v>
      </c>
      <c r="Y8" s="19" t="s">
        <v>7</v>
      </c>
      <c r="AA8" s="19" t="s">
        <v>14</v>
      </c>
      <c r="AC8" s="19" t="s">
        <v>7</v>
      </c>
      <c r="AE8" s="19" t="s">
        <v>41</v>
      </c>
      <c r="AG8" s="19" t="s">
        <v>8</v>
      </c>
      <c r="AI8" s="19" t="s">
        <v>9</v>
      </c>
      <c r="AK8" s="19" t="s">
        <v>13</v>
      </c>
    </row>
    <row r="9" spans="1:37" x14ac:dyDescent="0.55000000000000004">
      <c r="A9" s="1" t="s">
        <v>42</v>
      </c>
      <c r="C9" s="9" t="s">
        <v>43</v>
      </c>
      <c r="D9" s="9"/>
      <c r="E9" s="9" t="s">
        <v>43</v>
      </c>
      <c r="F9" s="9"/>
      <c r="G9" s="9" t="s">
        <v>44</v>
      </c>
      <c r="H9" s="9"/>
      <c r="I9" s="9" t="s">
        <v>45</v>
      </c>
      <c r="J9" s="9"/>
      <c r="K9" s="9">
        <v>0</v>
      </c>
      <c r="L9" s="9"/>
      <c r="M9" s="9">
        <v>0</v>
      </c>
      <c r="N9" s="9"/>
      <c r="O9" s="9">
        <v>101171</v>
      </c>
      <c r="P9" s="9"/>
      <c r="Q9" s="9">
        <v>69532307658</v>
      </c>
      <c r="R9" s="9"/>
      <c r="S9" s="9">
        <v>74325965066</v>
      </c>
      <c r="T9" s="9"/>
      <c r="U9" s="9">
        <v>271066</v>
      </c>
      <c r="V9" s="9"/>
      <c r="W9" s="9">
        <v>200633191119</v>
      </c>
      <c r="X9" s="9"/>
      <c r="Y9" s="9">
        <v>0</v>
      </c>
      <c r="Z9" s="9"/>
      <c r="AA9" s="9">
        <v>0</v>
      </c>
      <c r="AB9" s="9"/>
      <c r="AC9" s="9">
        <v>372237</v>
      </c>
      <c r="AD9" s="9"/>
      <c r="AE9" s="9">
        <v>748100</v>
      </c>
      <c r="AF9" s="9"/>
      <c r="AG9" s="9">
        <v>270165498775</v>
      </c>
      <c r="AH9" s="9"/>
      <c r="AI9" s="9">
        <v>278420026921</v>
      </c>
      <c r="AJ9" s="9"/>
      <c r="AK9" s="7">
        <v>4.445210146974421E-2</v>
      </c>
    </row>
    <row r="10" spans="1:37" x14ac:dyDescent="0.55000000000000004">
      <c r="A10" s="1" t="s">
        <v>46</v>
      </c>
      <c r="C10" s="9" t="s">
        <v>43</v>
      </c>
      <c r="D10" s="9"/>
      <c r="E10" s="9" t="s">
        <v>43</v>
      </c>
      <c r="F10" s="9"/>
      <c r="G10" s="9" t="s">
        <v>47</v>
      </c>
      <c r="H10" s="9"/>
      <c r="I10" s="9" t="s">
        <v>48</v>
      </c>
      <c r="J10" s="9"/>
      <c r="K10" s="9">
        <v>0</v>
      </c>
      <c r="L10" s="9"/>
      <c r="M10" s="9">
        <v>0</v>
      </c>
      <c r="N10" s="9"/>
      <c r="O10" s="9">
        <v>167711</v>
      </c>
      <c r="P10" s="9"/>
      <c r="Q10" s="9">
        <v>115855845639</v>
      </c>
      <c r="R10" s="9"/>
      <c r="S10" s="9">
        <v>121088870203</v>
      </c>
      <c r="T10" s="9"/>
      <c r="U10" s="9">
        <v>84449</v>
      </c>
      <c r="V10" s="9"/>
      <c r="W10" s="9">
        <v>61810798387</v>
      </c>
      <c r="X10" s="9"/>
      <c r="Y10" s="9">
        <v>0</v>
      </c>
      <c r="Z10" s="9"/>
      <c r="AA10" s="9">
        <v>0</v>
      </c>
      <c r="AB10" s="9"/>
      <c r="AC10" s="9">
        <v>252160</v>
      </c>
      <c r="AD10" s="9"/>
      <c r="AE10" s="9">
        <v>736970</v>
      </c>
      <c r="AF10" s="9"/>
      <c r="AG10" s="9">
        <v>177666644015</v>
      </c>
      <c r="AH10" s="9"/>
      <c r="AI10" s="9">
        <v>185800672723</v>
      </c>
      <c r="AJ10" s="9"/>
      <c r="AK10" s="7">
        <v>2.9664641758593891E-2</v>
      </c>
    </row>
    <row r="11" spans="1:37" x14ac:dyDescent="0.55000000000000004">
      <c r="A11" s="1" t="s">
        <v>49</v>
      </c>
      <c r="C11" s="9" t="s">
        <v>43</v>
      </c>
      <c r="D11" s="9"/>
      <c r="E11" s="9" t="s">
        <v>43</v>
      </c>
      <c r="F11" s="9"/>
      <c r="G11" s="9" t="s">
        <v>50</v>
      </c>
      <c r="H11" s="9"/>
      <c r="I11" s="9" t="s">
        <v>51</v>
      </c>
      <c r="J11" s="9"/>
      <c r="K11" s="9">
        <v>0</v>
      </c>
      <c r="L11" s="9"/>
      <c r="M11" s="9">
        <v>0</v>
      </c>
      <c r="N11" s="9"/>
      <c r="O11" s="9">
        <v>542241</v>
      </c>
      <c r="P11" s="9"/>
      <c r="Q11" s="9">
        <v>463667642551</v>
      </c>
      <c r="R11" s="9"/>
      <c r="S11" s="9">
        <v>536620995227</v>
      </c>
      <c r="T11" s="9"/>
      <c r="U11" s="9">
        <v>0</v>
      </c>
      <c r="V11" s="9"/>
      <c r="W11" s="9">
        <v>0</v>
      </c>
      <c r="X11" s="9"/>
      <c r="Y11" s="9">
        <v>542241</v>
      </c>
      <c r="Z11" s="9"/>
      <c r="AA11" s="9">
        <v>542241000000</v>
      </c>
      <c r="AB11" s="9"/>
      <c r="AC11" s="9">
        <v>0</v>
      </c>
      <c r="AD11" s="9"/>
      <c r="AE11" s="9">
        <v>0</v>
      </c>
      <c r="AF11" s="9"/>
      <c r="AG11" s="9">
        <v>0</v>
      </c>
      <c r="AH11" s="9"/>
      <c r="AI11" s="9">
        <v>0</v>
      </c>
      <c r="AJ11" s="9"/>
      <c r="AK11" s="7">
        <v>0</v>
      </c>
    </row>
    <row r="12" spans="1:37" x14ac:dyDescent="0.55000000000000004">
      <c r="A12" s="1" t="s">
        <v>52</v>
      </c>
      <c r="C12" s="9" t="s">
        <v>43</v>
      </c>
      <c r="D12" s="9"/>
      <c r="E12" s="9" t="s">
        <v>43</v>
      </c>
      <c r="F12" s="9"/>
      <c r="G12" s="9" t="s">
        <v>53</v>
      </c>
      <c r="H12" s="9"/>
      <c r="I12" s="9" t="s">
        <v>54</v>
      </c>
      <c r="J12" s="9"/>
      <c r="K12" s="9">
        <v>0</v>
      </c>
      <c r="L12" s="9"/>
      <c r="M12" s="9">
        <v>0</v>
      </c>
      <c r="N12" s="9"/>
      <c r="O12" s="9">
        <v>385538</v>
      </c>
      <c r="P12" s="9"/>
      <c r="Q12" s="9">
        <v>298477755543</v>
      </c>
      <c r="R12" s="9"/>
      <c r="S12" s="9">
        <v>374752107467</v>
      </c>
      <c r="T12" s="9"/>
      <c r="U12" s="9">
        <v>0</v>
      </c>
      <c r="V12" s="9"/>
      <c r="W12" s="9">
        <v>0</v>
      </c>
      <c r="X12" s="9"/>
      <c r="Y12" s="9">
        <v>0</v>
      </c>
      <c r="Z12" s="9"/>
      <c r="AA12" s="9">
        <v>0</v>
      </c>
      <c r="AB12" s="9"/>
      <c r="AC12" s="9">
        <v>385538</v>
      </c>
      <c r="AD12" s="9"/>
      <c r="AE12" s="9">
        <v>991176</v>
      </c>
      <c r="AF12" s="9"/>
      <c r="AG12" s="9">
        <v>298477755543</v>
      </c>
      <c r="AH12" s="9"/>
      <c r="AI12" s="9">
        <v>382066750535</v>
      </c>
      <c r="AJ12" s="9"/>
      <c r="AK12" s="7">
        <v>6.1000173553665674E-2</v>
      </c>
    </row>
    <row r="13" spans="1:37" x14ac:dyDescent="0.55000000000000004">
      <c r="A13" s="1" t="s">
        <v>55</v>
      </c>
      <c r="C13" s="9" t="s">
        <v>43</v>
      </c>
      <c r="D13" s="9"/>
      <c r="E13" s="9" t="s">
        <v>43</v>
      </c>
      <c r="F13" s="9"/>
      <c r="G13" s="9" t="s">
        <v>56</v>
      </c>
      <c r="H13" s="9"/>
      <c r="I13" s="9" t="s">
        <v>57</v>
      </c>
      <c r="J13" s="9"/>
      <c r="K13" s="9">
        <v>0</v>
      </c>
      <c r="L13" s="9"/>
      <c r="M13" s="9">
        <v>0</v>
      </c>
      <c r="N13" s="9"/>
      <c r="O13" s="9">
        <v>109127</v>
      </c>
      <c r="P13" s="9"/>
      <c r="Q13" s="9">
        <v>70653413603</v>
      </c>
      <c r="R13" s="9"/>
      <c r="S13" s="9">
        <v>76731835123</v>
      </c>
      <c r="T13" s="9"/>
      <c r="U13" s="9">
        <v>256376</v>
      </c>
      <c r="V13" s="9"/>
      <c r="W13" s="9">
        <v>181560794453</v>
      </c>
      <c r="X13" s="9"/>
      <c r="Y13" s="9">
        <v>0</v>
      </c>
      <c r="Z13" s="9"/>
      <c r="AA13" s="9">
        <v>0</v>
      </c>
      <c r="AB13" s="9"/>
      <c r="AC13" s="9">
        <v>365503</v>
      </c>
      <c r="AD13" s="9"/>
      <c r="AE13" s="9">
        <v>717630</v>
      </c>
      <c r="AF13" s="9"/>
      <c r="AG13" s="9">
        <v>252214208055</v>
      </c>
      <c r="AH13" s="9"/>
      <c r="AI13" s="9">
        <v>262248376754</v>
      </c>
      <c r="AJ13" s="9"/>
      <c r="AK13" s="7">
        <v>4.1870161362538266E-2</v>
      </c>
    </row>
    <row r="14" spans="1:37" x14ac:dyDescent="0.55000000000000004">
      <c r="A14" s="1" t="s">
        <v>58</v>
      </c>
      <c r="C14" s="9" t="s">
        <v>43</v>
      </c>
      <c r="D14" s="9"/>
      <c r="E14" s="9" t="s">
        <v>43</v>
      </c>
      <c r="F14" s="9"/>
      <c r="G14" s="9" t="s">
        <v>59</v>
      </c>
      <c r="H14" s="9"/>
      <c r="I14" s="9" t="s">
        <v>60</v>
      </c>
      <c r="J14" s="9"/>
      <c r="K14" s="9">
        <v>0</v>
      </c>
      <c r="L14" s="9"/>
      <c r="M14" s="9">
        <v>0</v>
      </c>
      <c r="N14" s="9"/>
      <c r="O14" s="9">
        <v>30186</v>
      </c>
      <c r="P14" s="9"/>
      <c r="Q14" s="9">
        <v>26176795364</v>
      </c>
      <c r="R14" s="9"/>
      <c r="S14" s="9">
        <v>29075317823</v>
      </c>
      <c r="T14" s="9"/>
      <c r="U14" s="9">
        <v>0</v>
      </c>
      <c r="V14" s="9"/>
      <c r="W14" s="9">
        <v>0</v>
      </c>
      <c r="X14" s="9"/>
      <c r="Y14" s="9">
        <v>0</v>
      </c>
      <c r="Z14" s="9"/>
      <c r="AA14" s="9">
        <v>0</v>
      </c>
      <c r="AB14" s="9"/>
      <c r="AC14" s="9">
        <v>30186</v>
      </c>
      <c r="AD14" s="9"/>
      <c r="AE14" s="9">
        <v>979941</v>
      </c>
      <c r="AF14" s="9"/>
      <c r="AG14" s="9">
        <v>26176795364</v>
      </c>
      <c r="AH14" s="9"/>
      <c r="AI14" s="9">
        <v>29575137560</v>
      </c>
      <c r="AJ14" s="9"/>
      <c r="AK14" s="7">
        <v>4.7219197208532519E-3</v>
      </c>
    </row>
    <row r="15" spans="1:37" x14ac:dyDescent="0.55000000000000004">
      <c r="A15" s="1" t="s">
        <v>61</v>
      </c>
      <c r="C15" s="9" t="s">
        <v>43</v>
      </c>
      <c r="D15" s="9"/>
      <c r="E15" s="9" t="s">
        <v>43</v>
      </c>
      <c r="F15" s="9"/>
      <c r="G15" s="9" t="s">
        <v>62</v>
      </c>
      <c r="H15" s="9"/>
      <c r="I15" s="9" t="s">
        <v>63</v>
      </c>
      <c r="J15" s="9"/>
      <c r="K15" s="9">
        <v>0</v>
      </c>
      <c r="L15" s="9"/>
      <c r="M15" s="9">
        <v>0</v>
      </c>
      <c r="N15" s="9"/>
      <c r="O15" s="9">
        <v>6037</v>
      </c>
      <c r="P15" s="9"/>
      <c r="Q15" s="9">
        <v>5109161656</v>
      </c>
      <c r="R15" s="9"/>
      <c r="S15" s="9">
        <v>5722944078</v>
      </c>
      <c r="T15" s="9"/>
      <c r="U15" s="9">
        <v>0</v>
      </c>
      <c r="V15" s="9"/>
      <c r="W15" s="9">
        <v>0</v>
      </c>
      <c r="X15" s="9"/>
      <c r="Y15" s="9">
        <v>0</v>
      </c>
      <c r="Z15" s="9"/>
      <c r="AA15" s="9">
        <v>0</v>
      </c>
      <c r="AB15" s="9"/>
      <c r="AC15" s="9">
        <v>6037</v>
      </c>
      <c r="AD15" s="9"/>
      <c r="AE15" s="9">
        <v>964552</v>
      </c>
      <c r="AF15" s="9"/>
      <c r="AG15" s="9">
        <v>5109161656</v>
      </c>
      <c r="AH15" s="9"/>
      <c r="AI15" s="9">
        <v>5821945005</v>
      </c>
      <c r="AJ15" s="9"/>
      <c r="AK15" s="7">
        <v>9.2952253821512189E-4</v>
      </c>
    </row>
    <row r="16" spans="1:37" x14ac:dyDescent="0.55000000000000004">
      <c r="A16" s="1" t="s">
        <v>64</v>
      </c>
      <c r="C16" s="9" t="s">
        <v>43</v>
      </c>
      <c r="D16" s="9"/>
      <c r="E16" s="9" t="s">
        <v>43</v>
      </c>
      <c r="F16" s="9"/>
      <c r="G16" s="9" t="s">
        <v>65</v>
      </c>
      <c r="H16" s="9"/>
      <c r="I16" s="9" t="s">
        <v>66</v>
      </c>
      <c r="J16" s="9"/>
      <c r="K16" s="9">
        <v>0</v>
      </c>
      <c r="L16" s="9"/>
      <c r="M16" s="9">
        <v>0</v>
      </c>
      <c r="N16" s="9"/>
      <c r="O16" s="9">
        <v>52392</v>
      </c>
      <c r="P16" s="9"/>
      <c r="Q16" s="9">
        <v>42525144372</v>
      </c>
      <c r="R16" s="9"/>
      <c r="S16" s="9">
        <v>49489418256</v>
      </c>
      <c r="T16" s="9"/>
      <c r="U16" s="9">
        <v>0</v>
      </c>
      <c r="V16" s="9"/>
      <c r="W16" s="9">
        <v>0</v>
      </c>
      <c r="X16" s="9"/>
      <c r="Y16" s="9">
        <v>0</v>
      </c>
      <c r="Z16" s="9"/>
      <c r="AA16" s="9">
        <v>0</v>
      </c>
      <c r="AB16" s="9"/>
      <c r="AC16" s="9">
        <v>52392</v>
      </c>
      <c r="AD16" s="9"/>
      <c r="AE16" s="9">
        <v>961388</v>
      </c>
      <c r="AF16" s="9"/>
      <c r="AG16" s="9">
        <v>42525144372</v>
      </c>
      <c r="AH16" s="9"/>
      <c r="AI16" s="9">
        <v>50359910707</v>
      </c>
      <c r="AJ16" s="9"/>
      <c r="AK16" s="7">
        <v>8.0403837522435573E-3</v>
      </c>
    </row>
    <row r="17" spans="1:37" x14ac:dyDescent="0.55000000000000004">
      <c r="A17" s="1" t="s">
        <v>67</v>
      </c>
      <c r="C17" s="9" t="s">
        <v>43</v>
      </c>
      <c r="D17" s="9"/>
      <c r="E17" s="9" t="s">
        <v>43</v>
      </c>
      <c r="F17" s="9"/>
      <c r="G17" s="9" t="s">
        <v>68</v>
      </c>
      <c r="H17" s="9"/>
      <c r="I17" s="9" t="s">
        <v>69</v>
      </c>
      <c r="J17" s="9"/>
      <c r="K17" s="9">
        <v>0</v>
      </c>
      <c r="L17" s="9"/>
      <c r="M17" s="9">
        <v>0</v>
      </c>
      <c r="N17" s="9"/>
      <c r="O17" s="9">
        <v>92699</v>
      </c>
      <c r="P17" s="9"/>
      <c r="Q17" s="9">
        <v>84485120260</v>
      </c>
      <c r="R17" s="9"/>
      <c r="S17" s="9">
        <v>91328111388</v>
      </c>
      <c r="T17" s="9"/>
      <c r="U17" s="9">
        <v>0</v>
      </c>
      <c r="V17" s="9"/>
      <c r="W17" s="9">
        <v>0</v>
      </c>
      <c r="X17" s="9"/>
      <c r="Y17" s="9">
        <v>92699</v>
      </c>
      <c r="Z17" s="9"/>
      <c r="AA17" s="9">
        <v>92699000000</v>
      </c>
      <c r="AB17" s="9"/>
      <c r="AC17" s="9">
        <v>0</v>
      </c>
      <c r="AD17" s="9"/>
      <c r="AE17" s="9">
        <v>0</v>
      </c>
      <c r="AF17" s="9"/>
      <c r="AG17" s="9">
        <v>0</v>
      </c>
      <c r="AH17" s="9"/>
      <c r="AI17" s="9">
        <v>0</v>
      </c>
      <c r="AJ17" s="9"/>
      <c r="AK17" s="7">
        <v>0</v>
      </c>
    </row>
    <row r="18" spans="1:37" x14ac:dyDescent="0.55000000000000004">
      <c r="A18" s="1" t="s">
        <v>70</v>
      </c>
      <c r="C18" s="9" t="s">
        <v>43</v>
      </c>
      <c r="D18" s="9"/>
      <c r="E18" s="9" t="s">
        <v>43</v>
      </c>
      <c r="F18" s="9"/>
      <c r="G18" s="9" t="s">
        <v>71</v>
      </c>
      <c r="H18" s="9"/>
      <c r="I18" s="9" t="s">
        <v>72</v>
      </c>
      <c r="J18" s="9"/>
      <c r="K18" s="9">
        <v>0</v>
      </c>
      <c r="L18" s="9"/>
      <c r="M18" s="9">
        <v>0</v>
      </c>
      <c r="N18" s="9"/>
      <c r="O18" s="9">
        <v>45710</v>
      </c>
      <c r="P18" s="9"/>
      <c r="Q18" s="9">
        <v>33047687297</v>
      </c>
      <c r="R18" s="9"/>
      <c r="S18" s="9">
        <v>42382399497</v>
      </c>
      <c r="T18" s="9"/>
      <c r="U18" s="9">
        <v>0</v>
      </c>
      <c r="V18" s="9"/>
      <c r="W18" s="9">
        <v>0</v>
      </c>
      <c r="X18" s="9"/>
      <c r="Y18" s="9">
        <v>0</v>
      </c>
      <c r="Z18" s="9"/>
      <c r="AA18" s="9">
        <v>0</v>
      </c>
      <c r="AB18" s="9"/>
      <c r="AC18" s="9">
        <v>45710</v>
      </c>
      <c r="AD18" s="9"/>
      <c r="AE18" s="9">
        <v>942000</v>
      </c>
      <c r="AF18" s="9"/>
      <c r="AG18" s="9">
        <v>33047687297</v>
      </c>
      <c r="AH18" s="9"/>
      <c r="AI18" s="9">
        <v>43051015588</v>
      </c>
      <c r="AJ18" s="9"/>
      <c r="AK18" s="7">
        <v>6.8734571088749979E-3</v>
      </c>
    </row>
    <row r="19" spans="1:37" x14ac:dyDescent="0.55000000000000004">
      <c r="A19" s="1" t="s">
        <v>73</v>
      </c>
      <c r="C19" s="9" t="s">
        <v>43</v>
      </c>
      <c r="D19" s="9"/>
      <c r="E19" s="9" t="s">
        <v>43</v>
      </c>
      <c r="F19" s="9"/>
      <c r="G19" s="9" t="s">
        <v>68</v>
      </c>
      <c r="H19" s="9"/>
      <c r="I19" s="9" t="s">
        <v>74</v>
      </c>
      <c r="J19" s="9"/>
      <c r="K19" s="9">
        <v>0</v>
      </c>
      <c r="L19" s="9"/>
      <c r="M19" s="9">
        <v>0</v>
      </c>
      <c r="N19" s="9"/>
      <c r="O19" s="9">
        <v>32031</v>
      </c>
      <c r="P19" s="9"/>
      <c r="Q19" s="9">
        <v>29099915497</v>
      </c>
      <c r="R19" s="9"/>
      <c r="S19" s="9">
        <v>31042020913</v>
      </c>
      <c r="T19" s="9"/>
      <c r="U19" s="9">
        <v>0</v>
      </c>
      <c r="V19" s="9"/>
      <c r="W19" s="9">
        <v>0</v>
      </c>
      <c r="X19" s="9"/>
      <c r="Y19" s="9">
        <v>0</v>
      </c>
      <c r="Z19" s="9"/>
      <c r="AA19" s="9">
        <v>0</v>
      </c>
      <c r="AB19" s="9"/>
      <c r="AC19" s="9">
        <v>32031</v>
      </c>
      <c r="AD19" s="9"/>
      <c r="AE19" s="9">
        <v>986573</v>
      </c>
      <c r="AF19" s="9"/>
      <c r="AG19" s="9">
        <v>29099915497</v>
      </c>
      <c r="AH19" s="9"/>
      <c r="AI19" s="9">
        <v>31595192096</v>
      </c>
      <c r="AJ19" s="9"/>
      <c r="AK19" s="7">
        <v>5.044438435479223E-3</v>
      </c>
    </row>
    <row r="20" spans="1:37" x14ac:dyDescent="0.55000000000000004">
      <c r="A20" s="1" t="s">
        <v>75</v>
      </c>
      <c r="C20" s="9" t="s">
        <v>43</v>
      </c>
      <c r="D20" s="9"/>
      <c r="E20" s="9" t="s">
        <v>43</v>
      </c>
      <c r="F20" s="9"/>
      <c r="G20" s="9" t="s">
        <v>76</v>
      </c>
      <c r="H20" s="9"/>
      <c r="I20" s="9" t="s">
        <v>77</v>
      </c>
      <c r="J20" s="9"/>
      <c r="K20" s="9">
        <v>0</v>
      </c>
      <c r="L20" s="9"/>
      <c r="M20" s="9">
        <v>0</v>
      </c>
      <c r="N20" s="9"/>
      <c r="O20" s="9">
        <v>191138</v>
      </c>
      <c r="P20" s="9"/>
      <c r="Q20" s="9">
        <v>161144418896</v>
      </c>
      <c r="R20" s="9"/>
      <c r="S20" s="9">
        <v>176569945995</v>
      </c>
      <c r="T20" s="9"/>
      <c r="U20" s="9">
        <v>0</v>
      </c>
      <c r="V20" s="9"/>
      <c r="W20" s="9">
        <v>0</v>
      </c>
      <c r="X20" s="9"/>
      <c r="Y20" s="9">
        <v>0</v>
      </c>
      <c r="Z20" s="9"/>
      <c r="AA20" s="9">
        <v>0</v>
      </c>
      <c r="AB20" s="9"/>
      <c r="AC20" s="9">
        <v>191138</v>
      </c>
      <c r="AD20" s="9"/>
      <c r="AE20" s="9">
        <v>937350</v>
      </c>
      <c r="AF20" s="9"/>
      <c r="AG20" s="9">
        <v>161144418896</v>
      </c>
      <c r="AH20" s="9"/>
      <c r="AI20" s="9">
        <v>179130730969</v>
      </c>
      <c r="AJ20" s="9"/>
      <c r="AK20" s="7">
        <v>2.8599729399648461E-2</v>
      </c>
    </row>
    <row r="21" spans="1:37" x14ac:dyDescent="0.55000000000000004">
      <c r="A21" s="1" t="s">
        <v>78</v>
      </c>
      <c r="C21" s="9" t="s">
        <v>43</v>
      </c>
      <c r="D21" s="9"/>
      <c r="E21" s="9" t="s">
        <v>43</v>
      </c>
      <c r="F21" s="9"/>
      <c r="G21" s="9" t="s">
        <v>79</v>
      </c>
      <c r="H21" s="9"/>
      <c r="I21" s="9" t="s">
        <v>80</v>
      </c>
      <c r="J21" s="9"/>
      <c r="K21" s="9">
        <v>0</v>
      </c>
      <c r="L21" s="9"/>
      <c r="M21" s="9">
        <v>0</v>
      </c>
      <c r="N21" s="9"/>
      <c r="O21" s="9">
        <v>15630</v>
      </c>
      <c r="P21" s="9"/>
      <c r="Q21" s="9">
        <v>10817920391</v>
      </c>
      <c r="R21" s="9"/>
      <c r="S21" s="9">
        <v>11439086289</v>
      </c>
      <c r="T21" s="9"/>
      <c r="U21" s="9">
        <v>0</v>
      </c>
      <c r="V21" s="9"/>
      <c r="W21" s="9">
        <v>0</v>
      </c>
      <c r="X21" s="9"/>
      <c r="Y21" s="9">
        <v>0</v>
      </c>
      <c r="Z21" s="9"/>
      <c r="AA21" s="9">
        <v>0</v>
      </c>
      <c r="AB21" s="9"/>
      <c r="AC21" s="9">
        <v>15630</v>
      </c>
      <c r="AD21" s="9"/>
      <c r="AE21" s="9">
        <v>749410</v>
      </c>
      <c r="AF21" s="9"/>
      <c r="AG21" s="9">
        <v>10817920391</v>
      </c>
      <c r="AH21" s="9"/>
      <c r="AI21" s="9">
        <v>11711155268</v>
      </c>
      <c r="AJ21" s="9"/>
      <c r="AK21" s="7">
        <v>1.86978454121326E-3</v>
      </c>
    </row>
    <row r="22" spans="1:37" x14ac:dyDescent="0.55000000000000004">
      <c r="A22" s="1" t="s">
        <v>81</v>
      </c>
      <c r="C22" s="9" t="s">
        <v>43</v>
      </c>
      <c r="D22" s="9"/>
      <c r="E22" s="9" t="s">
        <v>43</v>
      </c>
      <c r="F22" s="9"/>
      <c r="G22" s="9" t="s">
        <v>82</v>
      </c>
      <c r="H22" s="9"/>
      <c r="I22" s="9" t="s">
        <v>48</v>
      </c>
      <c r="J22" s="9"/>
      <c r="K22" s="9">
        <v>0</v>
      </c>
      <c r="L22" s="9"/>
      <c r="M22" s="9">
        <v>0</v>
      </c>
      <c r="N22" s="9"/>
      <c r="O22" s="9">
        <v>834</v>
      </c>
      <c r="P22" s="9"/>
      <c r="Q22" s="9">
        <v>567648205</v>
      </c>
      <c r="R22" s="9"/>
      <c r="S22" s="9">
        <v>602372400</v>
      </c>
      <c r="T22" s="9"/>
      <c r="U22" s="9">
        <v>104261</v>
      </c>
      <c r="V22" s="9"/>
      <c r="W22" s="9">
        <v>76067614590</v>
      </c>
      <c r="X22" s="9"/>
      <c r="Y22" s="9">
        <v>0</v>
      </c>
      <c r="Z22" s="9"/>
      <c r="AA22" s="9">
        <v>0</v>
      </c>
      <c r="AB22" s="9"/>
      <c r="AC22" s="9">
        <v>105095</v>
      </c>
      <c r="AD22" s="9"/>
      <c r="AE22" s="9">
        <v>737930</v>
      </c>
      <c r="AF22" s="9"/>
      <c r="AG22" s="9">
        <v>76635262795</v>
      </c>
      <c r="AH22" s="9"/>
      <c r="AI22" s="9">
        <v>77538696913</v>
      </c>
      <c r="AJ22" s="9"/>
      <c r="AK22" s="7">
        <v>1.2379705803226631E-2</v>
      </c>
    </row>
    <row r="23" spans="1:37" x14ac:dyDescent="0.55000000000000004">
      <c r="A23" s="1" t="s">
        <v>83</v>
      </c>
      <c r="C23" s="9" t="s">
        <v>43</v>
      </c>
      <c r="D23" s="9"/>
      <c r="E23" s="9" t="s">
        <v>43</v>
      </c>
      <c r="F23" s="9"/>
      <c r="G23" s="9" t="s">
        <v>84</v>
      </c>
      <c r="H23" s="9"/>
      <c r="I23" s="9" t="s">
        <v>85</v>
      </c>
      <c r="J23" s="9"/>
      <c r="K23" s="9">
        <v>0</v>
      </c>
      <c r="L23" s="9"/>
      <c r="M23" s="9">
        <v>0</v>
      </c>
      <c r="N23" s="9"/>
      <c r="O23" s="9">
        <v>21628</v>
      </c>
      <c r="P23" s="9"/>
      <c r="Q23" s="9">
        <v>10794318971</v>
      </c>
      <c r="R23" s="9"/>
      <c r="S23" s="9">
        <v>12294370641</v>
      </c>
      <c r="T23" s="9"/>
      <c r="U23" s="9">
        <v>0</v>
      </c>
      <c r="V23" s="9"/>
      <c r="W23" s="9">
        <v>0</v>
      </c>
      <c r="X23" s="9"/>
      <c r="Y23" s="9">
        <v>0</v>
      </c>
      <c r="Z23" s="9"/>
      <c r="AA23" s="9">
        <v>0</v>
      </c>
      <c r="AB23" s="9"/>
      <c r="AC23" s="9">
        <v>21628</v>
      </c>
      <c r="AD23" s="9"/>
      <c r="AE23" s="9">
        <v>577880</v>
      </c>
      <c r="AF23" s="9"/>
      <c r="AG23" s="9">
        <v>10794318971</v>
      </c>
      <c r="AH23" s="9"/>
      <c r="AI23" s="9">
        <v>12496123307</v>
      </c>
      <c r="AJ23" s="9"/>
      <c r="AK23" s="7">
        <v>1.995111297718585E-3</v>
      </c>
    </row>
    <row r="24" spans="1:37" x14ac:dyDescent="0.55000000000000004">
      <c r="A24" s="1" t="s">
        <v>86</v>
      </c>
      <c r="C24" s="9" t="s">
        <v>43</v>
      </c>
      <c r="D24" s="9"/>
      <c r="E24" s="9" t="s">
        <v>43</v>
      </c>
      <c r="F24" s="9"/>
      <c r="G24" s="9" t="s">
        <v>87</v>
      </c>
      <c r="H24" s="9"/>
      <c r="I24" s="9" t="s">
        <v>88</v>
      </c>
      <c r="J24" s="9"/>
      <c r="K24" s="9">
        <v>0</v>
      </c>
      <c r="L24" s="9"/>
      <c r="M24" s="9">
        <v>0</v>
      </c>
      <c r="N24" s="9"/>
      <c r="O24" s="9">
        <v>459437</v>
      </c>
      <c r="P24" s="9"/>
      <c r="Q24" s="9">
        <v>367043902705</v>
      </c>
      <c r="R24" s="9"/>
      <c r="S24" s="9">
        <v>397611992591</v>
      </c>
      <c r="T24" s="9"/>
      <c r="U24" s="9">
        <v>20000</v>
      </c>
      <c r="V24" s="9"/>
      <c r="W24" s="9">
        <v>17518374627</v>
      </c>
      <c r="X24" s="9"/>
      <c r="Y24" s="9">
        <v>0</v>
      </c>
      <c r="Z24" s="9"/>
      <c r="AA24" s="9">
        <v>0</v>
      </c>
      <c r="AB24" s="9"/>
      <c r="AC24" s="9">
        <v>479437</v>
      </c>
      <c r="AD24" s="9"/>
      <c r="AE24" s="9">
        <v>878870</v>
      </c>
      <c r="AF24" s="9"/>
      <c r="AG24" s="9">
        <v>384562277332</v>
      </c>
      <c r="AH24" s="9"/>
      <c r="AI24" s="9">
        <v>421286424183</v>
      </c>
      <c r="AJ24" s="9"/>
      <c r="AK24" s="7">
        <v>6.7261924663638187E-2</v>
      </c>
    </row>
    <row r="25" spans="1:37" x14ac:dyDescent="0.55000000000000004">
      <c r="A25" s="1" t="s">
        <v>89</v>
      </c>
      <c r="C25" s="9" t="s">
        <v>43</v>
      </c>
      <c r="D25" s="9"/>
      <c r="E25" s="9" t="s">
        <v>43</v>
      </c>
      <c r="F25" s="9"/>
      <c r="G25" s="9" t="s">
        <v>90</v>
      </c>
      <c r="H25" s="9"/>
      <c r="I25" s="9" t="s">
        <v>91</v>
      </c>
      <c r="J25" s="9"/>
      <c r="K25" s="9">
        <v>0</v>
      </c>
      <c r="L25" s="9"/>
      <c r="M25" s="9">
        <v>0</v>
      </c>
      <c r="N25" s="9"/>
      <c r="O25" s="9">
        <v>379763</v>
      </c>
      <c r="P25" s="9"/>
      <c r="Q25" s="9">
        <v>297642733252</v>
      </c>
      <c r="R25" s="9"/>
      <c r="S25" s="9">
        <v>324919487286</v>
      </c>
      <c r="T25" s="9"/>
      <c r="U25" s="9">
        <v>0</v>
      </c>
      <c r="V25" s="9"/>
      <c r="W25" s="9">
        <v>0</v>
      </c>
      <c r="X25" s="9"/>
      <c r="Y25" s="9">
        <v>0</v>
      </c>
      <c r="Z25" s="9"/>
      <c r="AA25" s="9">
        <v>0</v>
      </c>
      <c r="AB25" s="9"/>
      <c r="AC25" s="9">
        <v>379763</v>
      </c>
      <c r="AD25" s="9"/>
      <c r="AE25" s="9">
        <v>866770</v>
      </c>
      <c r="AF25" s="9"/>
      <c r="AG25" s="9">
        <v>297642733252</v>
      </c>
      <c r="AH25" s="9"/>
      <c r="AI25" s="9">
        <v>329107513959</v>
      </c>
      <c r="AJ25" s="9"/>
      <c r="AK25" s="7">
        <v>5.2544785541277769E-2</v>
      </c>
    </row>
    <row r="26" spans="1:37" x14ac:dyDescent="0.55000000000000004">
      <c r="A26" s="1" t="s">
        <v>92</v>
      </c>
      <c r="C26" s="9" t="s">
        <v>43</v>
      </c>
      <c r="D26" s="9"/>
      <c r="E26" s="9" t="s">
        <v>43</v>
      </c>
      <c r="F26" s="9"/>
      <c r="G26" s="9" t="s">
        <v>93</v>
      </c>
      <c r="H26" s="9"/>
      <c r="I26" s="9" t="s">
        <v>94</v>
      </c>
      <c r="J26" s="9"/>
      <c r="K26" s="9">
        <v>0</v>
      </c>
      <c r="L26" s="9"/>
      <c r="M26" s="9">
        <v>0</v>
      </c>
      <c r="N26" s="9"/>
      <c r="O26" s="9">
        <v>6616</v>
      </c>
      <c r="P26" s="9"/>
      <c r="Q26" s="9">
        <v>3963702285</v>
      </c>
      <c r="R26" s="9"/>
      <c r="S26" s="9">
        <v>4097869126</v>
      </c>
      <c r="T26" s="9"/>
      <c r="U26" s="9">
        <v>0</v>
      </c>
      <c r="V26" s="9"/>
      <c r="W26" s="9">
        <v>0</v>
      </c>
      <c r="X26" s="9"/>
      <c r="Y26" s="9">
        <v>0</v>
      </c>
      <c r="Z26" s="9"/>
      <c r="AA26" s="9">
        <v>0</v>
      </c>
      <c r="AB26" s="9"/>
      <c r="AC26" s="9">
        <v>6616</v>
      </c>
      <c r="AD26" s="9"/>
      <c r="AE26" s="9">
        <v>632120</v>
      </c>
      <c r="AF26" s="9"/>
      <c r="AG26" s="9">
        <v>3963702285</v>
      </c>
      <c r="AH26" s="9"/>
      <c r="AI26" s="9">
        <v>4181347913</v>
      </c>
      <c r="AJ26" s="9"/>
      <c r="AK26" s="7">
        <v>6.6758739938531288E-4</v>
      </c>
    </row>
    <row r="27" spans="1:37" x14ac:dyDescent="0.55000000000000004">
      <c r="A27" s="1" t="s">
        <v>95</v>
      </c>
      <c r="C27" s="9" t="s">
        <v>43</v>
      </c>
      <c r="D27" s="9"/>
      <c r="E27" s="9" t="s">
        <v>43</v>
      </c>
      <c r="F27" s="9"/>
      <c r="G27" s="9" t="s">
        <v>96</v>
      </c>
      <c r="H27" s="9"/>
      <c r="I27" s="9" t="s">
        <v>97</v>
      </c>
      <c r="J27" s="9"/>
      <c r="K27" s="9">
        <v>0</v>
      </c>
      <c r="L27" s="9"/>
      <c r="M27" s="9">
        <v>0</v>
      </c>
      <c r="N27" s="9"/>
      <c r="O27" s="9">
        <v>807864</v>
      </c>
      <c r="P27" s="9"/>
      <c r="Q27" s="9">
        <v>644051740003</v>
      </c>
      <c r="R27" s="9"/>
      <c r="S27" s="9">
        <v>682343652712</v>
      </c>
      <c r="T27" s="9"/>
      <c r="U27" s="9">
        <v>45850</v>
      </c>
      <c r="V27" s="9"/>
      <c r="W27" s="9">
        <v>38979563764</v>
      </c>
      <c r="X27" s="9"/>
      <c r="Y27" s="9">
        <v>0</v>
      </c>
      <c r="Z27" s="9"/>
      <c r="AA27" s="9">
        <v>0</v>
      </c>
      <c r="AB27" s="9"/>
      <c r="AC27" s="9">
        <v>853714</v>
      </c>
      <c r="AD27" s="9"/>
      <c r="AE27" s="9">
        <v>855011</v>
      </c>
      <c r="AF27" s="9"/>
      <c r="AG27" s="9">
        <v>683031303767</v>
      </c>
      <c r="AH27" s="9"/>
      <c r="AI27" s="9">
        <v>729802560160</v>
      </c>
      <c r="AJ27" s="9"/>
      <c r="AK27" s="7">
        <v>0.11651912333991848</v>
      </c>
    </row>
    <row r="28" spans="1:37" x14ac:dyDescent="0.55000000000000004">
      <c r="A28" s="1" t="s">
        <v>98</v>
      </c>
      <c r="C28" s="9" t="s">
        <v>43</v>
      </c>
      <c r="D28" s="9"/>
      <c r="E28" s="9" t="s">
        <v>43</v>
      </c>
      <c r="F28" s="9"/>
      <c r="G28" s="9" t="s">
        <v>84</v>
      </c>
      <c r="H28" s="9"/>
      <c r="I28" s="9" t="s">
        <v>85</v>
      </c>
      <c r="J28" s="9"/>
      <c r="K28" s="9">
        <v>0</v>
      </c>
      <c r="L28" s="9"/>
      <c r="M28" s="9">
        <v>0</v>
      </c>
      <c r="N28" s="9"/>
      <c r="O28" s="9">
        <v>182237</v>
      </c>
      <c r="P28" s="9"/>
      <c r="Q28" s="9">
        <v>106787729262</v>
      </c>
      <c r="R28" s="9"/>
      <c r="S28" s="9">
        <v>110692555577</v>
      </c>
      <c r="T28" s="9"/>
      <c r="U28" s="9">
        <v>0</v>
      </c>
      <c r="V28" s="9"/>
      <c r="W28" s="9">
        <v>0</v>
      </c>
      <c r="X28" s="9"/>
      <c r="Y28" s="9">
        <v>0</v>
      </c>
      <c r="Z28" s="9"/>
      <c r="AA28" s="9">
        <v>0</v>
      </c>
      <c r="AB28" s="9"/>
      <c r="AC28" s="9">
        <v>182237</v>
      </c>
      <c r="AD28" s="9"/>
      <c r="AE28" s="9">
        <v>618320</v>
      </c>
      <c r="AF28" s="9"/>
      <c r="AG28" s="9">
        <v>106787729262</v>
      </c>
      <c r="AH28" s="9"/>
      <c r="AI28" s="9">
        <v>112660358448</v>
      </c>
      <c r="AJ28" s="9"/>
      <c r="AK28" s="7">
        <v>1.7987174775933909E-2</v>
      </c>
    </row>
    <row r="29" spans="1:37" x14ac:dyDescent="0.55000000000000004">
      <c r="A29" s="1" t="s">
        <v>99</v>
      </c>
      <c r="C29" s="9" t="s">
        <v>43</v>
      </c>
      <c r="D29" s="9"/>
      <c r="E29" s="9" t="s">
        <v>43</v>
      </c>
      <c r="F29" s="9"/>
      <c r="G29" s="9" t="s">
        <v>100</v>
      </c>
      <c r="H29" s="9"/>
      <c r="I29" s="9" t="s">
        <v>101</v>
      </c>
      <c r="J29" s="9"/>
      <c r="K29" s="9">
        <v>0</v>
      </c>
      <c r="L29" s="9"/>
      <c r="M29" s="9">
        <v>0</v>
      </c>
      <c r="N29" s="9"/>
      <c r="O29" s="9">
        <v>237434</v>
      </c>
      <c r="P29" s="9"/>
      <c r="Q29" s="9">
        <v>173546681721</v>
      </c>
      <c r="R29" s="9"/>
      <c r="S29" s="9">
        <v>193283723774</v>
      </c>
      <c r="T29" s="9"/>
      <c r="U29" s="9">
        <v>98493</v>
      </c>
      <c r="V29" s="9"/>
      <c r="W29" s="9">
        <v>80927027480</v>
      </c>
      <c r="X29" s="9"/>
      <c r="Y29" s="9">
        <v>0</v>
      </c>
      <c r="Z29" s="9"/>
      <c r="AA29" s="9">
        <v>0</v>
      </c>
      <c r="AB29" s="9"/>
      <c r="AC29" s="9">
        <v>335927</v>
      </c>
      <c r="AD29" s="9"/>
      <c r="AE29" s="9">
        <v>824010</v>
      </c>
      <c r="AF29" s="9"/>
      <c r="AG29" s="9">
        <v>254473709201</v>
      </c>
      <c r="AH29" s="9"/>
      <c r="AI29" s="9">
        <v>276757035963</v>
      </c>
      <c r="AJ29" s="9"/>
      <c r="AK29" s="7">
        <v>4.4186590961661193E-2</v>
      </c>
    </row>
    <row r="30" spans="1:37" x14ac:dyDescent="0.55000000000000004">
      <c r="A30" s="1" t="s">
        <v>102</v>
      </c>
      <c r="C30" s="9" t="s">
        <v>43</v>
      </c>
      <c r="D30" s="9"/>
      <c r="E30" s="9" t="s">
        <v>43</v>
      </c>
      <c r="F30" s="9"/>
      <c r="G30" s="9" t="s">
        <v>103</v>
      </c>
      <c r="H30" s="9"/>
      <c r="I30" s="11" t="s">
        <v>104</v>
      </c>
      <c r="J30" s="9"/>
      <c r="K30" s="9">
        <v>0</v>
      </c>
      <c r="L30" s="9"/>
      <c r="M30" s="9">
        <v>0</v>
      </c>
      <c r="N30" s="9"/>
      <c r="O30" s="9">
        <v>17112</v>
      </c>
      <c r="P30" s="9"/>
      <c r="Q30" s="9">
        <v>9614169998</v>
      </c>
      <c r="R30" s="9"/>
      <c r="S30" s="9">
        <v>9962340478</v>
      </c>
      <c r="T30" s="9"/>
      <c r="U30" s="9">
        <v>0</v>
      </c>
      <c r="V30" s="9"/>
      <c r="W30" s="9">
        <v>0</v>
      </c>
      <c r="X30" s="9"/>
      <c r="Y30" s="9">
        <v>0</v>
      </c>
      <c r="Z30" s="9"/>
      <c r="AA30" s="9">
        <v>0</v>
      </c>
      <c r="AB30" s="9"/>
      <c r="AC30" s="9">
        <v>17112</v>
      </c>
      <c r="AD30" s="9"/>
      <c r="AE30" s="9">
        <v>592490</v>
      </c>
      <c r="AF30" s="9"/>
      <c r="AG30" s="9">
        <v>9614169998</v>
      </c>
      <c r="AH30" s="9"/>
      <c r="AI30" s="9">
        <v>10136851242</v>
      </c>
      <c r="AJ30" s="9"/>
      <c r="AK30" s="7">
        <v>1.6184336485282466E-3</v>
      </c>
    </row>
    <row r="31" spans="1:37" x14ac:dyDescent="0.55000000000000004">
      <c r="A31" s="1" t="s">
        <v>105</v>
      </c>
      <c r="C31" s="9" t="s">
        <v>43</v>
      </c>
      <c r="D31" s="9"/>
      <c r="E31" s="9" t="s">
        <v>43</v>
      </c>
      <c r="F31" s="9"/>
      <c r="G31" s="9" t="s">
        <v>106</v>
      </c>
      <c r="H31" s="9"/>
      <c r="I31" s="9" t="s">
        <v>107</v>
      </c>
      <c r="J31" s="9"/>
      <c r="K31" s="9">
        <v>0</v>
      </c>
      <c r="L31" s="9"/>
      <c r="M31" s="9">
        <v>0</v>
      </c>
      <c r="N31" s="9"/>
      <c r="O31" s="9">
        <v>10928</v>
      </c>
      <c r="P31" s="9"/>
      <c r="Q31" s="9">
        <v>7822663940</v>
      </c>
      <c r="R31" s="9"/>
      <c r="S31" s="9">
        <v>8351739892</v>
      </c>
      <c r="T31" s="9"/>
      <c r="U31" s="9">
        <v>141691</v>
      </c>
      <c r="V31" s="9"/>
      <c r="W31" s="9">
        <v>108705325012</v>
      </c>
      <c r="X31" s="9"/>
      <c r="Y31" s="9">
        <v>0</v>
      </c>
      <c r="Z31" s="9"/>
      <c r="AA31" s="9">
        <v>0</v>
      </c>
      <c r="AB31" s="9"/>
      <c r="AC31" s="9">
        <v>152619</v>
      </c>
      <c r="AD31" s="9"/>
      <c r="AE31" s="9">
        <v>775980</v>
      </c>
      <c r="AF31" s="9"/>
      <c r="AG31" s="9">
        <v>116527988948</v>
      </c>
      <c r="AH31" s="9"/>
      <c r="AI31" s="9">
        <v>118407826310</v>
      </c>
      <c r="AJ31" s="9"/>
      <c r="AK31" s="7">
        <v>1.8904806411204924E-2</v>
      </c>
    </row>
    <row r="32" spans="1:37" x14ac:dyDescent="0.55000000000000004">
      <c r="A32" s="1" t="s">
        <v>108</v>
      </c>
      <c r="C32" s="9" t="s">
        <v>43</v>
      </c>
      <c r="D32" s="9"/>
      <c r="E32" s="9" t="s">
        <v>43</v>
      </c>
      <c r="F32" s="9"/>
      <c r="G32" s="9" t="s">
        <v>109</v>
      </c>
      <c r="H32" s="9"/>
      <c r="I32" s="9" t="s">
        <v>110</v>
      </c>
      <c r="J32" s="9"/>
      <c r="K32" s="9">
        <v>15</v>
      </c>
      <c r="L32" s="9"/>
      <c r="M32" s="9">
        <v>15</v>
      </c>
      <c r="N32" s="9"/>
      <c r="O32" s="9">
        <v>10000</v>
      </c>
      <c r="P32" s="9"/>
      <c r="Q32" s="9">
        <v>9801776250</v>
      </c>
      <c r="R32" s="9"/>
      <c r="S32" s="9">
        <v>9949096399</v>
      </c>
      <c r="T32" s="9"/>
      <c r="U32" s="9">
        <v>0</v>
      </c>
      <c r="V32" s="9"/>
      <c r="W32" s="9">
        <v>0</v>
      </c>
      <c r="X32" s="9"/>
      <c r="Y32" s="9">
        <v>0</v>
      </c>
      <c r="Z32" s="9"/>
      <c r="AA32" s="9">
        <v>0</v>
      </c>
      <c r="AB32" s="9"/>
      <c r="AC32" s="9">
        <v>10000</v>
      </c>
      <c r="AD32" s="9"/>
      <c r="AE32" s="9">
        <v>999090</v>
      </c>
      <c r="AF32" s="9"/>
      <c r="AG32" s="9">
        <v>9801776250</v>
      </c>
      <c r="AH32" s="9"/>
      <c r="AI32" s="9">
        <v>9989089149</v>
      </c>
      <c r="AJ32" s="9"/>
      <c r="AK32" s="7">
        <v>1.5948421862902176E-3</v>
      </c>
    </row>
    <row r="33" spans="1:37" x14ac:dyDescent="0.55000000000000004">
      <c r="A33" s="1" t="s">
        <v>111</v>
      </c>
      <c r="C33" s="9" t="s">
        <v>43</v>
      </c>
      <c r="D33" s="9"/>
      <c r="E33" s="9" t="s">
        <v>43</v>
      </c>
      <c r="F33" s="9"/>
      <c r="G33" s="9" t="s">
        <v>112</v>
      </c>
      <c r="H33" s="9"/>
      <c r="I33" s="9" t="s">
        <v>113</v>
      </c>
      <c r="J33" s="9"/>
      <c r="K33" s="9">
        <v>16</v>
      </c>
      <c r="L33" s="9"/>
      <c r="M33" s="9">
        <v>16</v>
      </c>
      <c r="N33" s="9"/>
      <c r="O33" s="9">
        <v>400000</v>
      </c>
      <c r="P33" s="9"/>
      <c r="Q33" s="9">
        <v>382286482561</v>
      </c>
      <c r="R33" s="9"/>
      <c r="S33" s="9">
        <v>388583956390</v>
      </c>
      <c r="T33" s="9"/>
      <c r="U33" s="9">
        <v>0</v>
      </c>
      <c r="V33" s="9"/>
      <c r="W33" s="9">
        <v>0</v>
      </c>
      <c r="X33" s="9"/>
      <c r="Y33" s="9">
        <v>0</v>
      </c>
      <c r="Z33" s="9"/>
      <c r="AA33" s="9">
        <v>0</v>
      </c>
      <c r="AB33" s="9"/>
      <c r="AC33" s="9">
        <v>400000</v>
      </c>
      <c r="AD33" s="9"/>
      <c r="AE33" s="9">
        <v>975664</v>
      </c>
      <c r="AF33" s="9"/>
      <c r="AG33" s="9">
        <v>382286482561</v>
      </c>
      <c r="AH33" s="9"/>
      <c r="AI33" s="9">
        <v>390194864360</v>
      </c>
      <c r="AJ33" s="9"/>
      <c r="AK33" s="7">
        <v>6.229789536090137E-2</v>
      </c>
    </row>
    <row r="34" spans="1:37" x14ac:dyDescent="0.55000000000000004">
      <c r="A34" s="1" t="s">
        <v>114</v>
      </c>
      <c r="C34" s="9" t="s">
        <v>43</v>
      </c>
      <c r="D34" s="9"/>
      <c r="E34" s="9" t="s">
        <v>43</v>
      </c>
      <c r="F34" s="9"/>
      <c r="G34" s="9" t="s">
        <v>115</v>
      </c>
      <c r="H34" s="9"/>
      <c r="I34" s="9" t="s">
        <v>116</v>
      </c>
      <c r="J34" s="9"/>
      <c r="K34" s="9">
        <v>17</v>
      </c>
      <c r="L34" s="9"/>
      <c r="M34" s="9">
        <v>17</v>
      </c>
      <c r="N34" s="9"/>
      <c r="O34" s="9">
        <v>200000</v>
      </c>
      <c r="P34" s="9"/>
      <c r="Q34" s="9">
        <v>186418325000</v>
      </c>
      <c r="R34" s="9"/>
      <c r="S34" s="9">
        <v>189436658381</v>
      </c>
      <c r="T34" s="9"/>
      <c r="U34" s="9">
        <v>0</v>
      </c>
      <c r="V34" s="9"/>
      <c r="W34" s="9">
        <v>0</v>
      </c>
      <c r="X34" s="9"/>
      <c r="Y34" s="9">
        <v>0</v>
      </c>
      <c r="Z34" s="9"/>
      <c r="AA34" s="9">
        <v>0</v>
      </c>
      <c r="AB34" s="9"/>
      <c r="AC34" s="9">
        <v>200000</v>
      </c>
      <c r="AD34" s="9"/>
      <c r="AE34" s="9">
        <v>948563</v>
      </c>
      <c r="AF34" s="9"/>
      <c r="AG34" s="9">
        <v>186418325000</v>
      </c>
      <c r="AH34" s="9"/>
      <c r="AI34" s="9">
        <v>189678214591</v>
      </c>
      <c r="AJ34" s="9"/>
      <c r="AK34" s="7">
        <v>3.0283723964984254E-2</v>
      </c>
    </row>
    <row r="35" spans="1:37" x14ac:dyDescent="0.55000000000000004">
      <c r="A35" s="1" t="s">
        <v>117</v>
      </c>
      <c r="C35" s="9" t="s">
        <v>43</v>
      </c>
      <c r="D35" s="9"/>
      <c r="E35" s="9" t="s">
        <v>43</v>
      </c>
      <c r="F35" s="9"/>
      <c r="G35" s="9" t="s">
        <v>118</v>
      </c>
      <c r="H35" s="9"/>
      <c r="I35" s="9" t="s">
        <v>119</v>
      </c>
      <c r="J35" s="9"/>
      <c r="K35" s="9">
        <v>17</v>
      </c>
      <c r="L35" s="9"/>
      <c r="M35" s="9">
        <v>17</v>
      </c>
      <c r="N35" s="9"/>
      <c r="O35" s="9">
        <v>200000</v>
      </c>
      <c r="P35" s="9"/>
      <c r="Q35" s="9">
        <v>185144000000</v>
      </c>
      <c r="R35" s="9"/>
      <c r="S35" s="9">
        <v>186566178750</v>
      </c>
      <c r="T35" s="9"/>
      <c r="U35" s="9">
        <v>0</v>
      </c>
      <c r="V35" s="9"/>
      <c r="W35" s="9">
        <v>0</v>
      </c>
      <c r="X35" s="9"/>
      <c r="Y35" s="9">
        <v>0</v>
      </c>
      <c r="Z35" s="9"/>
      <c r="AA35" s="9">
        <v>0</v>
      </c>
      <c r="AB35" s="9"/>
      <c r="AC35" s="9">
        <v>200000</v>
      </c>
      <c r="AD35" s="9"/>
      <c r="AE35" s="9">
        <v>951410</v>
      </c>
      <c r="AF35" s="9"/>
      <c r="AG35" s="9">
        <v>185144000000</v>
      </c>
      <c r="AH35" s="9"/>
      <c r="AI35" s="9">
        <v>190247511387</v>
      </c>
      <c r="AJ35" s="9"/>
      <c r="AK35" s="7">
        <v>3.0374616991689453E-2</v>
      </c>
    </row>
    <row r="36" spans="1:37" x14ac:dyDescent="0.55000000000000004">
      <c r="A36" s="1" t="s">
        <v>120</v>
      </c>
      <c r="C36" s="9" t="s">
        <v>43</v>
      </c>
      <c r="D36" s="9"/>
      <c r="E36" s="9" t="s">
        <v>43</v>
      </c>
      <c r="F36" s="9"/>
      <c r="G36" s="9" t="s">
        <v>121</v>
      </c>
      <c r="H36" s="9"/>
      <c r="I36" s="9" t="s">
        <v>122</v>
      </c>
      <c r="J36" s="9"/>
      <c r="K36" s="9">
        <v>16</v>
      </c>
      <c r="L36" s="9"/>
      <c r="M36" s="9">
        <v>16</v>
      </c>
      <c r="N36" s="9"/>
      <c r="O36" s="9">
        <v>100000</v>
      </c>
      <c r="P36" s="9"/>
      <c r="Q36" s="9">
        <v>94164000000</v>
      </c>
      <c r="R36" s="9"/>
      <c r="S36" s="9">
        <v>95562376179</v>
      </c>
      <c r="T36" s="9"/>
      <c r="U36" s="9">
        <v>0</v>
      </c>
      <c r="V36" s="9"/>
      <c r="W36" s="9">
        <v>0</v>
      </c>
      <c r="X36" s="9"/>
      <c r="Y36" s="9">
        <v>0</v>
      </c>
      <c r="Z36" s="9"/>
      <c r="AA36" s="9">
        <v>0</v>
      </c>
      <c r="AB36" s="9"/>
      <c r="AC36" s="9">
        <v>100000</v>
      </c>
      <c r="AD36" s="9"/>
      <c r="AE36" s="9">
        <v>959050</v>
      </c>
      <c r="AF36" s="9"/>
      <c r="AG36" s="9">
        <v>94164000000</v>
      </c>
      <c r="AH36" s="9"/>
      <c r="AI36" s="9">
        <v>95887617218</v>
      </c>
      <c r="AJ36" s="9"/>
      <c r="AK36" s="7">
        <v>1.5309265419602737E-2</v>
      </c>
    </row>
    <row r="37" spans="1:37" x14ac:dyDescent="0.55000000000000004">
      <c r="A37" s="1" t="s">
        <v>123</v>
      </c>
      <c r="C37" s="9" t="s">
        <v>43</v>
      </c>
      <c r="D37" s="9"/>
      <c r="E37" s="9" t="s">
        <v>43</v>
      </c>
      <c r="F37" s="9"/>
      <c r="G37" s="9" t="s">
        <v>124</v>
      </c>
      <c r="H37" s="9"/>
      <c r="I37" s="9" t="s">
        <v>125</v>
      </c>
      <c r="J37" s="9"/>
      <c r="K37" s="9">
        <v>16</v>
      </c>
      <c r="L37" s="9"/>
      <c r="M37" s="9">
        <v>16</v>
      </c>
      <c r="N37" s="9"/>
      <c r="O37" s="9">
        <v>50000</v>
      </c>
      <c r="P37" s="9"/>
      <c r="Q37" s="9">
        <v>46710000000</v>
      </c>
      <c r="R37" s="9"/>
      <c r="S37" s="9">
        <v>47149852540</v>
      </c>
      <c r="T37" s="9"/>
      <c r="U37" s="9">
        <v>0</v>
      </c>
      <c r="V37" s="9"/>
      <c r="W37" s="9">
        <v>0</v>
      </c>
      <c r="X37" s="9"/>
      <c r="Y37" s="9">
        <v>0</v>
      </c>
      <c r="Z37" s="9"/>
      <c r="AA37" s="9">
        <v>0</v>
      </c>
      <c r="AB37" s="9"/>
      <c r="AC37" s="9">
        <v>50000</v>
      </c>
      <c r="AD37" s="9"/>
      <c r="AE37" s="9">
        <v>944771</v>
      </c>
      <c r="AF37" s="9"/>
      <c r="AG37" s="9">
        <v>46710000000</v>
      </c>
      <c r="AH37" s="9"/>
      <c r="AI37" s="9">
        <v>47229988012</v>
      </c>
      <c r="AJ37" s="9"/>
      <c r="AK37" s="7">
        <v>7.5406652414409083E-3</v>
      </c>
    </row>
    <row r="38" spans="1:37" x14ac:dyDescent="0.55000000000000004">
      <c r="A38" s="1" t="s">
        <v>126</v>
      </c>
      <c r="C38" s="9" t="s">
        <v>43</v>
      </c>
      <c r="D38" s="9"/>
      <c r="E38" s="9" t="s">
        <v>43</v>
      </c>
      <c r="F38" s="9"/>
      <c r="G38" s="9" t="s">
        <v>127</v>
      </c>
      <c r="H38" s="9"/>
      <c r="I38" s="9" t="s">
        <v>128</v>
      </c>
      <c r="J38" s="9"/>
      <c r="K38" s="9">
        <v>16</v>
      </c>
      <c r="L38" s="9"/>
      <c r="M38" s="9">
        <v>16</v>
      </c>
      <c r="N38" s="9"/>
      <c r="O38" s="9">
        <v>260000</v>
      </c>
      <c r="P38" s="9"/>
      <c r="Q38" s="9">
        <v>245586642499</v>
      </c>
      <c r="R38" s="9"/>
      <c r="S38" s="9">
        <v>249075666867</v>
      </c>
      <c r="T38" s="9"/>
      <c r="U38" s="9">
        <v>0</v>
      </c>
      <c r="V38" s="9"/>
      <c r="W38" s="9">
        <v>0</v>
      </c>
      <c r="X38" s="9"/>
      <c r="Y38" s="9">
        <v>0</v>
      </c>
      <c r="Z38" s="9"/>
      <c r="AA38" s="9">
        <v>0</v>
      </c>
      <c r="AB38" s="9"/>
      <c r="AC38" s="9">
        <v>260000</v>
      </c>
      <c r="AD38" s="9"/>
      <c r="AE38" s="9">
        <v>960601</v>
      </c>
      <c r="AF38" s="9"/>
      <c r="AG38" s="9">
        <v>245586642499</v>
      </c>
      <c r="AH38" s="9"/>
      <c r="AI38" s="9">
        <v>249710991677</v>
      </c>
      <c r="AJ38" s="9"/>
      <c r="AK38" s="7">
        <v>3.9868462275833572E-2</v>
      </c>
    </row>
    <row r="39" spans="1:37" x14ac:dyDescent="0.55000000000000004">
      <c r="A39" s="1" t="s">
        <v>129</v>
      </c>
      <c r="C39" s="9" t="s">
        <v>43</v>
      </c>
      <c r="D39" s="9"/>
      <c r="E39" s="9" t="s">
        <v>43</v>
      </c>
      <c r="F39" s="9"/>
      <c r="G39" s="9" t="s">
        <v>106</v>
      </c>
      <c r="H39" s="9"/>
      <c r="I39" s="9" t="s">
        <v>57</v>
      </c>
      <c r="J39" s="9"/>
      <c r="K39" s="9">
        <v>17</v>
      </c>
      <c r="L39" s="9"/>
      <c r="M39" s="9">
        <v>17</v>
      </c>
      <c r="N39" s="9"/>
      <c r="O39" s="9">
        <v>327254</v>
      </c>
      <c r="P39" s="9"/>
      <c r="Q39" s="9">
        <v>305184772015</v>
      </c>
      <c r="R39" s="9"/>
      <c r="S39" s="9">
        <v>305272641303</v>
      </c>
      <c r="T39" s="9"/>
      <c r="U39" s="9">
        <v>0</v>
      </c>
      <c r="V39" s="9"/>
      <c r="W39" s="9">
        <v>0</v>
      </c>
      <c r="X39" s="9"/>
      <c r="Y39" s="9">
        <v>0</v>
      </c>
      <c r="Z39" s="9"/>
      <c r="AA39" s="9">
        <v>0</v>
      </c>
      <c r="AB39" s="9"/>
      <c r="AC39" s="9">
        <v>327254</v>
      </c>
      <c r="AD39" s="9"/>
      <c r="AE39" s="9">
        <v>949446</v>
      </c>
      <c r="AF39" s="9"/>
      <c r="AG39" s="9">
        <v>305184772015</v>
      </c>
      <c r="AH39" s="9"/>
      <c r="AI39" s="9">
        <v>310653685096</v>
      </c>
      <c r="AJ39" s="9"/>
      <c r="AK39" s="7">
        <v>4.9598476390333934E-2</v>
      </c>
    </row>
    <row r="40" spans="1:37" x14ac:dyDescent="0.55000000000000004">
      <c r="A40" s="1" t="s">
        <v>130</v>
      </c>
      <c r="C40" s="9" t="s">
        <v>43</v>
      </c>
      <c r="D40" s="9"/>
      <c r="E40" s="9" t="s">
        <v>43</v>
      </c>
      <c r="F40" s="9"/>
      <c r="G40" s="9" t="s">
        <v>131</v>
      </c>
      <c r="H40" s="9"/>
      <c r="I40" s="9" t="s">
        <v>132</v>
      </c>
      <c r="J40" s="9"/>
      <c r="K40" s="9">
        <v>18</v>
      </c>
      <c r="L40" s="9"/>
      <c r="M40" s="9">
        <v>18</v>
      </c>
      <c r="N40" s="9"/>
      <c r="O40" s="9">
        <v>55000</v>
      </c>
      <c r="P40" s="9"/>
      <c r="Q40" s="9">
        <v>55000000000</v>
      </c>
      <c r="R40" s="9"/>
      <c r="S40" s="9">
        <v>53780250562</v>
      </c>
      <c r="T40" s="9"/>
      <c r="U40" s="9">
        <v>0</v>
      </c>
      <c r="V40" s="9"/>
      <c r="W40" s="9">
        <v>0</v>
      </c>
      <c r="X40" s="9"/>
      <c r="Y40" s="9">
        <v>0</v>
      </c>
      <c r="Z40" s="9"/>
      <c r="AA40" s="9">
        <v>0</v>
      </c>
      <c r="AB40" s="9"/>
      <c r="AC40" s="9">
        <v>55000</v>
      </c>
      <c r="AD40" s="9"/>
      <c r="AE40" s="9">
        <v>990000</v>
      </c>
      <c r="AF40" s="9"/>
      <c r="AG40" s="9">
        <v>55000000000</v>
      </c>
      <c r="AH40" s="9"/>
      <c r="AI40" s="9">
        <v>54440130954</v>
      </c>
      <c r="AJ40" s="9"/>
      <c r="AK40" s="7">
        <v>8.6918252683023597E-3</v>
      </c>
    </row>
    <row r="41" spans="1:37" x14ac:dyDescent="0.55000000000000004">
      <c r="A41" s="1" t="s">
        <v>133</v>
      </c>
      <c r="C41" s="9" t="s">
        <v>43</v>
      </c>
      <c r="D41" s="9"/>
      <c r="E41" s="9" t="s">
        <v>43</v>
      </c>
      <c r="F41" s="9"/>
      <c r="G41" s="9" t="s">
        <v>131</v>
      </c>
      <c r="H41" s="9"/>
      <c r="I41" s="9" t="s">
        <v>132</v>
      </c>
      <c r="J41" s="9"/>
      <c r="K41" s="9">
        <v>18</v>
      </c>
      <c r="L41" s="9"/>
      <c r="M41" s="9">
        <v>18</v>
      </c>
      <c r="N41" s="9"/>
      <c r="O41" s="9">
        <v>75000</v>
      </c>
      <c r="P41" s="9"/>
      <c r="Q41" s="9">
        <v>72608518751</v>
      </c>
      <c r="R41" s="9"/>
      <c r="S41" s="9">
        <v>73336705312</v>
      </c>
      <c r="T41" s="9"/>
      <c r="U41" s="9">
        <v>0</v>
      </c>
      <c r="V41" s="9"/>
      <c r="W41" s="9">
        <v>0</v>
      </c>
      <c r="X41" s="9"/>
      <c r="Y41" s="9">
        <v>0</v>
      </c>
      <c r="Z41" s="9"/>
      <c r="AA41" s="9">
        <v>0</v>
      </c>
      <c r="AB41" s="9"/>
      <c r="AC41" s="9">
        <v>75000</v>
      </c>
      <c r="AD41" s="9"/>
      <c r="AE41" s="9">
        <v>990000</v>
      </c>
      <c r="AF41" s="9"/>
      <c r="AG41" s="9">
        <v>72608518751</v>
      </c>
      <c r="AH41" s="9"/>
      <c r="AI41" s="9">
        <v>74236542187</v>
      </c>
      <c r="AJ41" s="9"/>
      <c r="AK41" s="7">
        <v>1.1852488998558345E-2</v>
      </c>
    </row>
    <row r="42" spans="1:37" x14ac:dyDescent="0.55000000000000004">
      <c r="A42" s="1" t="s">
        <v>134</v>
      </c>
      <c r="C42" s="9" t="s">
        <v>43</v>
      </c>
      <c r="D42" s="9"/>
      <c r="E42" s="9" t="s">
        <v>43</v>
      </c>
      <c r="F42" s="9"/>
      <c r="G42" s="9" t="s">
        <v>135</v>
      </c>
      <c r="H42" s="9"/>
      <c r="I42" s="9" t="s">
        <v>136</v>
      </c>
      <c r="J42" s="9"/>
      <c r="K42" s="9">
        <v>17</v>
      </c>
      <c r="L42" s="9"/>
      <c r="M42" s="9">
        <v>17</v>
      </c>
      <c r="N42" s="9"/>
      <c r="O42" s="9">
        <v>0</v>
      </c>
      <c r="P42" s="9"/>
      <c r="Q42" s="9">
        <v>0</v>
      </c>
      <c r="R42" s="9"/>
      <c r="S42" s="9">
        <v>0</v>
      </c>
      <c r="T42" s="9"/>
      <c r="U42" s="9">
        <v>100</v>
      </c>
      <c r="V42" s="9"/>
      <c r="W42" s="9">
        <v>97214614</v>
      </c>
      <c r="X42" s="9"/>
      <c r="Y42" s="9">
        <v>0</v>
      </c>
      <c r="Z42" s="9"/>
      <c r="AA42" s="9">
        <v>0</v>
      </c>
      <c r="AB42" s="9"/>
      <c r="AC42" s="9">
        <v>100</v>
      </c>
      <c r="AD42" s="9"/>
      <c r="AE42" s="9">
        <v>975990</v>
      </c>
      <c r="AF42" s="9"/>
      <c r="AG42" s="9">
        <v>97214614</v>
      </c>
      <c r="AH42" s="9"/>
      <c r="AI42" s="9">
        <v>97581310</v>
      </c>
      <c r="AJ42" s="9"/>
      <c r="AK42" s="7">
        <v>1.5579677732382951E-5</v>
      </c>
    </row>
    <row r="43" spans="1:37" x14ac:dyDescent="0.55000000000000004">
      <c r="A43" s="1" t="s">
        <v>137</v>
      </c>
      <c r="C43" s="9" t="s">
        <v>43</v>
      </c>
      <c r="D43" s="9"/>
      <c r="E43" s="9" t="s">
        <v>43</v>
      </c>
      <c r="F43" s="9"/>
      <c r="G43" s="9" t="s">
        <v>138</v>
      </c>
      <c r="H43" s="9"/>
      <c r="I43" s="9" t="s">
        <v>139</v>
      </c>
      <c r="J43" s="9"/>
      <c r="K43" s="9">
        <v>0</v>
      </c>
      <c r="L43" s="9"/>
      <c r="M43" s="9">
        <v>0</v>
      </c>
      <c r="N43" s="9"/>
      <c r="O43" s="9">
        <v>0</v>
      </c>
      <c r="P43" s="9"/>
      <c r="Q43" s="9">
        <v>0</v>
      </c>
      <c r="R43" s="9"/>
      <c r="S43" s="9">
        <v>0</v>
      </c>
      <c r="T43" s="9"/>
      <c r="U43" s="9">
        <v>46294</v>
      </c>
      <c r="V43" s="9"/>
      <c r="W43" s="9">
        <v>37103267773</v>
      </c>
      <c r="X43" s="9"/>
      <c r="Y43" s="9">
        <v>0</v>
      </c>
      <c r="Z43" s="9"/>
      <c r="AA43" s="9">
        <v>0</v>
      </c>
      <c r="AB43" s="9"/>
      <c r="AC43" s="9">
        <v>46294</v>
      </c>
      <c r="AD43" s="9"/>
      <c r="AE43" s="9">
        <v>809730</v>
      </c>
      <c r="AF43" s="9"/>
      <c r="AG43" s="9">
        <v>37103267771</v>
      </c>
      <c r="AH43" s="9"/>
      <c r="AI43" s="9">
        <v>37478846347</v>
      </c>
      <c r="AJ43" s="9"/>
      <c r="AK43" s="7">
        <v>5.9838133743824306E-3</v>
      </c>
    </row>
    <row r="44" spans="1:37" x14ac:dyDescent="0.55000000000000004">
      <c r="A44" s="1" t="s">
        <v>140</v>
      </c>
      <c r="C44" s="9" t="s">
        <v>43</v>
      </c>
      <c r="D44" s="9"/>
      <c r="E44" s="9" t="s">
        <v>43</v>
      </c>
      <c r="F44" s="9"/>
      <c r="G44" s="9" t="s">
        <v>106</v>
      </c>
      <c r="H44" s="9"/>
      <c r="I44" s="9" t="s">
        <v>141</v>
      </c>
      <c r="J44" s="9"/>
      <c r="K44" s="9">
        <v>0</v>
      </c>
      <c r="L44" s="9"/>
      <c r="M44" s="9">
        <v>0</v>
      </c>
      <c r="N44" s="9"/>
      <c r="O44" s="9">
        <v>0</v>
      </c>
      <c r="P44" s="9"/>
      <c r="Q44" s="9">
        <v>0</v>
      </c>
      <c r="R44" s="9"/>
      <c r="S44" s="9">
        <v>0</v>
      </c>
      <c r="T44" s="9"/>
      <c r="U44" s="9">
        <v>46702</v>
      </c>
      <c r="V44" s="9"/>
      <c r="W44" s="9">
        <v>35018971352</v>
      </c>
      <c r="X44" s="9"/>
      <c r="Y44" s="9">
        <v>0</v>
      </c>
      <c r="Z44" s="9"/>
      <c r="AA44" s="9">
        <v>0</v>
      </c>
      <c r="AB44" s="9"/>
      <c r="AC44" s="9">
        <v>46702</v>
      </c>
      <c r="AD44" s="9"/>
      <c r="AE44" s="9">
        <v>761100</v>
      </c>
      <c r="AF44" s="9"/>
      <c r="AG44" s="9">
        <v>35018971346</v>
      </c>
      <c r="AH44" s="9"/>
      <c r="AI44" s="9">
        <v>35538449688</v>
      </c>
      <c r="AJ44" s="9"/>
      <c r="AK44" s="7">
        <v>5.6740127105031225E-3</v>
      </c>
    </row>
    <row r="45" spans="1:37" x14ac:dyDescent="0.55000000000000004">
      <c r="A45" s="1" t="s">
        <v>142</v>
      </c>
      <c r="C45" s="9" t="s">
        <v>43</v>
      </c>
      <c r="D45" s="9"/>
      <c r="E45" s="9" t="s">
        <v>43</v>
      </c>
      <c r="F45" s="9"/>
      <c r="G45" s="9" t="s">
        <v>109</v>
      </c>
      <c r="H45" s="9"/>
      <c r="I45" s="9" t="s">
        <v>143</v>
      </c>
      <c r="J45" s="9"/>
      <c r="K45" s="9">
        <v>15</v>
      </c>
      <c r="L45" s="9"/>
      <c r="M45" s="9">
        <v>15</v>
      </c>
      <c r="N45" s="9"/>
      <c r="O45" s="9">
        <v>0</v>
      </c>
      <c r="P45" s="9"/>
      <c r="Q45" s="9">
        <v>0</v>
      </c>
      <c r="R45" s="9"/>
      <c r="S45" s="9">
        <v>0</v>
      </c>
      <c r="T45" s="9"/>
      <c r="U45" s="9">
        <v>105000</v>
      </c>
      <c r="V45" s="9"/>
      <c r="W45" s="9">
        <v>104319609494</v>
      </c>
      <c r="X45" s="9"/>
      <c r="Y45" s="9">
        <v>0</v>
      </c>
      <c r="Z45" s="9"/>
      <c r="AA45" s="9">
        <v>0</v>
      </c>
      <c r="AB45" s="9"/>
      <c r="AC45" s="9">
        <v>105000</v>
      </c>
      <c r="AD45" s="9"/>
      <c r="AE45" s="9">
        <v>990000</v>
      </c>
      <c r="AF45" s="9"/>
      <c r="AG45" s="9">
        <v>104319609494</v>
      </c>
      <c r="AH45" s="9"/>
      <c r="AI45" s="9">
        <v>103931159062</v>
      </c>
      <c r="AJ45" s="9"/>
      <c r="AK45" s="7">
        <v>1.6593484598013616E-2</v>
      </c>
    </row>
    <row r="46" spans="1:37" x14ac:dyDescent="0.55000000000000004">
      <c r="A46" s="1" t="s">
        <v>144</v>
      </c>
      <c r="C46" s="9" t="s">
        <v>43</v>
      </c>
      <c r="D46" s="9"/>
      <c r="E46" s="9" t="s">
        <v>43</v>
      </c>
      <c r="F46" s="9"/>
      <c r="G46" s="9" t="s">
        <v>118</v>
      </c>
      <c r="H46" s="9"/>
      <c r="I46" s="9" t="s">
        <v>145</v>
      </c>
      <c r="J46" s="9"/>
      <c r="K46" s="9">
        <v>0</v>
      </c>
      <c r="L46" s="9"/>
      <c r="M46" s="9">
        <v>0</v>
      </c>
      <c r="N46" s="9"/>
      <c r="O46" s="9">
        <v>0</v>
      </c>
      <c r="P46" s="9"/>
      <c r="Q46" s="9">
        <v>0</v>
      </c>
      <c r="R46" s="9"/>
      <c r="S46" s="9">
        <v>0</v>
      </c>
      <c r="T46" s="9"/>
      <c r="U46" s="9">
        <v>109</v>
      </c>
      <c r="V46" s="9"/>
      <c r="W46" s="9">
        <v>86542061</v>
      </c>
      <c r="X46" s="9"/>
      <c r="Y46" s="9">
        <v>0</v>
      </c>
      <c r="Z46" s="9"/>
      <c r="AA46" s="9">
        <v>0</v>
      </c>
      <c r="AB46" s="9"/>
      <c r="AC46" s="9">
        <v>109</v>
      </c>
      <c r="AD46" s="9"/>
      <c r="AE46" s="9">
        <v>806950</v>
      </c>
      <c r="AF46" s="9"/>
      <c r="AG46" s="9">
        <v>86542061</v>
      </c>
      <c r="AH46" s="9"/>
      <c r="AI46" s="9">
        <v>87941607</v>
      </c>
      <c r="AJ46" s="9"/>
      <c r="AK46" s="7">
        <v>1.4040617986455323E-5</v>
      </c>
    </row>
    <row r="47" spans="1:37" ht="24.75" thickBot="1" x14ac:dyDescent="0.6"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10">
        <f>SUM(Q9:Q46)</f>
        <v>4615332936145</v>
      </c>
      <c r="R47" s="9"/>
      <c r="S47" s="10">
        <f>SUM(S9:S46)</f>
        <v>4963442504485</v>
      </c>
      <c r="T47" s="9"/>
      <c r="U47" s="9"/>
      <c r="V47" s="9"/>
      <c r="W47" s="10">
        <f>SUM(W9:W46)</f>
        <v>942828294726</v>
      </c>
      <c r="X47" s="9"/>
      <c r="Y47" s="9"/>
      <c r="Z47" s="9"/>
      <c r="AA47" s="10">
        <f>SUM(AA9:AA46)</f>
        <v>634940000000</v>
      </c>
      <c r="AB47" s="9"/>
      <c r="AC47" s="9"/>
      <c r="AD47" s="9"/>
      <c r="AE47" s="9"/>
      <c r="AF47" s="9"/>
      <c r="AG47" s="10">
        <f>SUM(AG9:AG46)</f>
        <v>5010008468034</v>
      </c>
      <c r="AH47" s="9"/>
      <c r="AI47" s="10">
        <f>SUM(AI9:AI46)</f>
        <v>5341558265169</v>
      </c>
      <c r="AJ47" s="9"/>
      <c r="AK47" s="12">
        <f>SUM(AK9:AK46)</f>
        <v>0.85282475056011842</v>
      </c>
    </row>
    <row r="48" spans="1:37" ht="24.75" thickTop="1" x14ac:dyDescent="0.55000000000000004"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</row>
    <row r="49" spans="3:37" x14ac:dyDescent="0.55000000000000004"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</row>
    <row r="50" spans="3:37" x14ac:dyDescent="0.55000000000000004"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22"/>
  <sheetViews>
    <sheetView rightToLeft="1" workbookViewId="0">
      <selection activeCell="C8" sqref="C8:K22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24.7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6" spans="1:13" ht="24.75" x14ac:dyDescent="0.55000000000000004">
      <c r="A6" s="18" t="s">
        <v>3</v>
      </c>
      <c r="C6" s="19" t="s">
        <v>6</v>
      </c>
      <c r="D6" s="19" t="s">
        <v>6</v>
      </c>
      <c r="E6" s="19" t="s">
        <v>6</v>
      </c>
      <c r="F6" s="19" t="s">
        <v>6</v>
      </c>
      <c r="G6" s="19" t="s">
        <v>6</v>
      </c>
      <c r="H6" s="19" t="s">
        <v>6</v>
      </c>
      <c r="I6" s="19" t="s">
        <v>6</v>
      </c>
      <c r="J6" s="19" t="s">
        <v>6</v>
      </c>
      <c r="K6" s="19" t="s">
        <v>6</v>
      </c>
      <c r="L6" s="19" t="s">
        <v>6</v>
      </c>
      <c r="M6" s="19" t="s">
        <v>6</v>
      </c>
    </row>
    <row r="7" spans="1:13" ht="24.75" x14ac:dyDescent="0.55000000000000004">
      <c r="A7" s="19" t="s">
        <v>3</v>
      </c>
      <c r="C7" s="19" t="s">
        <v>7</v>
      </c>
      <c r="E7" s="19" t="s">
        <v>146</v>
      </c>
      <c r="G7" s="19" t="s">
        <v>147</v>
      </c>
      <c r="I7" s="19" t="s">
        <v>148</v>
      </c>
      <c r="K7" s="19" t="s">
        <v>149</v>
      </c>
      <c r="M7" s="19" t="s">
        <v>150</v>
      </c>
    </row>
    <row r="8" spans="1:13" x14ac:dyDescent="0.55000000000000004">
      <c r="A8" s="1" t="s">
        <v>58</v>
      </c>
      <c r="C8" s="5">
        <v>30186</v>
      </c>
      <c r="D8" s="4"/>
      <c r="E8" s="5">
        <v>980210</v>
      </c>
      <c r="F8" s="4"/>
      <c r="G8" s="5">
        <v>979941</v>
      </c>
      <c r="H8" s="4"/>
      <c r="I8" s="7">
        <f>(E8-G8)/E8</f>
        <v>2.7443098927780783E-4</v>
      </c>
      <c r="J8" s="4"/>
      <c r="K8" s="5">
        <v>29580499026</v>
      </c>
      <c r="M8" s="1" t="s">
        <v>209</v>
      </c>
    </row>
    <row r="9" spans="1:13" x14ac:dyDescent="0.55000000000000004">
      <c r="A9" s="1" t="s">
        <v>61</v>
      </c>
      <c r="C9" s="5">
        <v>6037</v>
      </c>
      <c r="D9" s="4"/>
      <c r="E9" s="5">
        <v>962920</v>
      </c>
      <c r="F9" s="4"/>
      <c r="G9" s="5">
        <v>964552</v>
      </c>
      <c r="H9" s="4"/>
      <c r="I9" s="7">
        <f>(E9-G9)/E9</f>
        <v>-1.6948448469239397E-3</v>
      </c>
      <c r="J9" s="4"/>
      <c r="K9" s="5">
        <v>5823000424</v>
      </c>
      <c r="M9" s="1" t="s">
        <v>209</v>
      </c>
    </row>
    <row r="10" spans="1:13" x14ac:dyDescent="0.55000000000000004">
      <c r="A10" s="1" t="s">
        <v>52</v>
      </c>
      <c r="C10" s="5">
        <v>385538</v>
      </c>
      <c r="D10" s="4"/>
      <c r="E10" s="5">
        <v>989100</v>
      </c>
      <c r="F10" s="4"/>
      <c r="G10" s="5">
        <v>991176</v>
      </c>
      <c r="H10" s="4"/>
      <c r="I10" s="7">
        <f>(E10-G10)/E10</f>
        <v>-2.0988777676675765E-3</v>
      </c>
      <c r="J10" s="4"/>
      <c r="K10" s="5">
        <v>382136012688</v>
      </c>
      <c r="M10" s="1" t="s">
        <v>209</v>
      </c>
    </row>
    <row r="11" spans="1:13" x14ac:dyDescent="0.55000000000000004">
      <c r="A11" s="1" t="s">
        <v>130</v>
      </c>
      <c r="C11" s="5">
        <v>55000</v>
      </c>
      <c r="D11" s="4"/>
      <c r="E11" s="5">
        <v>999999</v>
      </c>
      <c r="F11" s="4"/>
      <c r="G11" s="5">
        <v>990000</v>
      </c>
      <c r="H11" s="4"/>
      <c r="I11" s="7">
        <f>(E11-G11)/E11</f>
        <v>9.9990099990099994E-3</v>
      </c>
      <c r="J11" s="4"/>
      <c r="K11" s="5">
        <v>54450000000</v>
      </c>
      <c r="M11" s="1" t="s">
        <v>209</v>
      </c>
    </row>
    <row r="12" spans="1:13" x14ac:dyDescent="0.55000000000000004">
      <c r="A12" s="1" t="s">
        <v>133</v>
      </c>
      <c r="C12" s="5">
        <v>75000</v>
      </c>
      <c r="D12" s="4"/>
      <c r="E12" s="5">
        <v>1000000</v>
      </c>
      <c r="F12" s="4"/>
      <c r="G12" s="5">
        <v>990000</v>
      </c>
      <c r="H12" s="4"/>
      <c r="I12" s="7">
        <f t="shared" ref="I12:I22" si="0">(E12-G12)/E12</f>
        <v>0.01</v>
      </c>
      <c r="J12" s="4"/>
      <c r="K12" s="5">
        <v>74250000000</v>
      </c>
      <c r="M12" s="1" t="s">
        <v>209</v>
      </c>
    </row>
    <row r="13" spans="1:13" x14ac:dyDescent="0.55000000000000004">
      <c r="A13" s="1" t="s">
        <v>64</v>
      </c>
      <c r="C13" s="5">
        <v>52392</v>
      </c>
      <c r="D13" s="4"/>
      <c r="E13" s="5">
        <v>959010</v>
      </c>
      <c r="F13" s="4"/>
      <c r="G13" s="5">
        <v>961388</v>
      </c>
      <c r="H13" s="4"/>
      <c r="I13" s="7">
        <f t="shared" si="0"/>
        <v>-2.4796404625603485E-3</v>
      </c>
      <c r="J13" s="4"/>
      <c r="K13" s="5">
        <v>50369040096</v>
      </c>
      <c r="M13" s="1" t="s">
        <v>209</v>
      </c>
    </row>
    <row r="14" spans="1:13" x14ac:dyDescent="0.55000000000000004">
      <c r="A14" s="1" t="s">
        <v>111</v>
      </c>
      <c r="C14" s="5">
        <v>400000</v>
      </c>
      <c r="D14" s="4"/>
      <c r="E14" s="5">
        <v>1000000</v>
      </c>
      <c r="F14" s="4"/>
      <c r="G14" s="5">
        <v>975664</v>
      </c>
      <c r="H14" s="4"/>
      <c r="I14" s="7">
        <f t="shared" si="0"/>
        <v>2.4336E-2</v>
      </c>
      <c r="J14" s="4"/>
      <c r="K14" s="5">
        <v>390265600000</v>
      </c>
      <c r="M14" s="1" t="s">
        <v>209</v>
      </c>
    </row>
    <row r="15" spans="1:13" x14ac:dyDescent="0.55000000000000004">
      <c r="A15" s="1" t="s">
        <v>114</v>
      </c>
      <c r="C15" s="5">
        <v>200000</v>
      </c>
      <c r="D15" s="4"/>
      <c r="E15" s="5">
        <v>989990</v>
      </c>
      <c r="F15" s="4"/>
      <c r="G15" s="5">
        <v>948563</v>
      </c>
      <c r="H15" s="4"/>
      <c r="I15" s="7">
        <f t="shared" si="0"/>
        <v>4.1845877231083142E-2</v>
      </c>
      <c r="J15" s="4"/>
      <c r="K15" s="5">
        <v>189712600000</v>
      </c>
      <c r="M15" s="1" t="s">
        <v>209</v>
      </c>
    </row>
    <row r="16" spans="1:13" x14ac:dyDescent="0.55000000000000004">
      <c r="A16" s="1" t="s">
        <v>95</v>
      </c>
      <c r="C16" s="5">
        <v>853714</v>
      </c>
      <c r="D16" s="4"/>
      <c r="E16" s="5">
        <v>851660</v>
      </c>
      <c r="F16" s="4"/>
      <c r="G16" s="5">
        <v>855011</v>
      </c>
      <c r="H16" s="4"/>
      <c r="I16" s="7">
        <f t="shared" si="0"/>
        <v>-3.9346687645304464E-3</v>
      </c>
      <c r="J16" s="4"/>
      <c r="K16" s="5">
        <v>729934860854</v>
      </c>
      <c r="M16" s="1" t="s">
        <v>209</v>
      </c>
    </row>
    <row r="17" spans="1:13" x14ac:dyDescent="0.55000000000000004">
      <c r="A17" s="1" t="s">
        <v>117</v>
      </c>
      <c r="C17" s="5">
        <v>200000</v>
      </c>
      <c r="D17" s="4"/>
      <c r="E17" s="5">
        <v>999490</v>
      </c>
      <c r="F17" s="4"/>
      <c r="G17" s="5">
        <v>951410</v>
      </c>
      <c r="H17" s="4"/>
      <c r="I17" s="7">
        <f t="shared" si="0"/>
        <v>4.8104533311989113E-2</v>
      </c>
      <c r="J17" s="4"/>
      <c r="K17" s="5">
        <v>190282000000</v>
      </c>
      <c r="M17" s="1" t="s">
        <v>209</v>
      </c>
    </row>
    <row r="18" spans="1:13" x14ac:dyDescent="0.55000000000000004">
      <c r="A18" s="1" t="s">
        <v>129</v>
      </c>
      <c r="C18" s="5">
        <v>327254</v>
      </c>
      <c r="D18" s="4"/>
      <c r="E18" s="5">
        <v>985500</v>
      </c>
      <c r="F18" s="4"/>
      <c r="G18" s="5">
        <v>949446</v>
      </c>
      <c r="H18" s="4"/>
      <c r="I18" s="7">
        <f t="shared" si="0"/>
        <v>3.658447488584475E-2</v>
      </c>
      <c r="J18" s="4"/>
      <c r="K18" s="5">
        <v>310710001284</v>
      </c>
      <c r="M18" s="1" t="s">
        <v>209</v>
      </c>
    </row>
    <row r="19" spans="1:13" x14ac:dyDescent="0.55000000000000004">
      <c r="A19" s="1" t="s">
        <v>126</v>
      </c>
      <c r="C19" s="5">
        <v>260000</v>
      </c>
      <c r="D19" s="4"/>
      <c r="E19" s="5">
        <v>957500</v>
      </c>
      <c r="F19" s="4"/>
      <c r="G19" s="5">
        <v>960601</v>
      </c>
      <c r="H19" s="4"/>
      <c r="I19" s="7">
        <f t="shared" si="0"/>
        <v>-3.2386422976501306E-3</v>
      </c>
      <c r="J19" s="4"/>
      <c r="K19" s="5">
        <v>249756260000</v>
      </c>
      <c r="M19" s="1" t="s">
        <v>209</v>
      </c>
    </row>
    <row r="20" spans="1:13" x14ac:dyDescent="0.55000000000000004">
      <c r="A20" s="1" t="s">
        <v>120</v>
      </c>
      <c r="C20" s="5">
        <v>100000</v>
      </c>
      <c r="D20" s="4"/>
      <c r="E20" s="5">
        <v>943750</v>
      </c>
      <c r="F20" s="4"/>
      <c r="G20" s="5">
        <v>959050</v>
      </c>
      <c r="H20" s="4"/>
      <c r="I20" s="7">
        <f t="shared" si="0"/>
        <v>-1.6211920529801326E-2</v>
      </c>
      <c r="J20" s="4"/>
      <c r="K20" s="5">
        <v>95905000000</v>
      </c>
      <c r="M20" s="1" t="s">
        <v>209</v>
      </c>
    </row>
    <row r="21" spans="1:13" x14ac:dyDescent="0.55000000000000004">
      <c r="A21" s="1" t="s">
        <v>123</v>
      </c>
      <c r="C21" s="5">
        <v>50000</v>
      </c>
      <c r="D21" s="4"/>
      <c r="E21" s="5">
        <v>980000</v>
      </c>
      <c r="F21" s="4"/>
      <c r="G21" s="5">
        <v>944771</v>
      </c>
      <c r="H21" s="4"/>
      <c r="I21" s="7">
        <f t="shared" si="0"/>
        <v>3.5947959183673467E-2</v>
      </c>
      <c r="J21" s="4"/>
      <c r="K21" s="5">
        <v>47238550000</v>
      </c>
      <c r="M21" s="1" t="s">
        <v>209</v>
      </c>
    </row>
    <row r="22" spans="1:13" x14ac:dyDescent="0.55000000000000004">
      <c r="A22" s="1" t="s">
        <v>73</v>
      </c>
      <c r="C22" s="5">
        <v>32031</v>
      </c>
      <c r="D22" s="4"/>
      <c r="E22" s="5">
        <v>986950</v>
      </c>
      <c r="F22" s="4"/>
      <c r="G22" s="5">
        <v>986573</v>
      </c>
      <c r="H22" s="4"/>
      <c r="I22" s="7">
        <f t="shared" si="0"/>
        <v>3.8198490298394042E-4</v>
      </c>
      <c r="J22" s="4"/>
      <c r="K22" s="5">
        <v>31600919763</v>
      </c>
      <c r="M22" s="1" t="s">
        <v>209</v>
      </c>
    </row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O13" sqref="O13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 x14ac:dyDescent="0.55000000000000004">
      <c r="A6" s="18" t="s">
        <v>152</v>
      </c>
      <c r="C6" s="19" t="s">
        <v>153</v>
      </c>
      <c r="D6" s="19" t="s">
        <v>153</v>
      </c>
      <c r="E6" s="19" t="s">
        <v>153</v>
      </c>
      <c r="F6" s="19" t="s">
        <v>153</v>
      </c>
      <c r="G6" s="19" t="s">
        <v>153</v>
      </c>
      <c r="H6" s="19" t="s">
        <v>153</v>
      </c>
      <c r="I6" s="19" t="s">
        <v>153</v>
      </c>
      <c r="K6" s="19" t="s">
        <v>208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</row>
    <row r="7" spans="1:19" ht="24.75" x14ac:dyDescent="0.55000000000000004">
      <c r="A7" s="19" t="s">
        <v>152</v>
      </c>
      <c r="C7" s="19" t="s">
        <v>154</v>
      </c>
      <c r="E7" s="19" t="s">
        <v>155</v>
      </c>
      <c r="G7" s="19" t="s">
        <v>156</v>
      </c>
      <c r="I7" s="19" t="s">
        <v>40</v>
      </c>
      <c r="K7" s="19" t="s">
        <v>157</v>
      </c>
      <c r="M7" s="19" t="s">
        <v>158</v>
      </c>
      <c r="O7" s="19" t="s">
        <v>159</v>
      </c>
      <c r="Q7" s="19" t="s">
        <v>157</v>
      </c>
      <c r="S7" s="19" t="s">
        <v>151</v>
      </c>
    </row>
    <row r="8" spans="1:19" x14ac:dyDescent="0.55000000000000004">
      <c r="A8" s="1" t="s">
        <v>160</v>
      </c>
      <c r="C8" s="4" t="s">
        <v>161</v>
      </c>
      <c r="D8" s="4"/>
      <c r="E8" s="4" t="s">
        <v>162</v>
      </c>
      <c r="F8" s="4"/>
      <c r="G8" s="4" t="s">
        <v>163</v>
      </c>
      <c r="H8" s="4"/>
      <c r="I8" s="5">
        <v>8</v>
      </c>
      <c r="J8" s="4"/>
      <c r="K8" s="5">
        <v>8916920803</v>
      </c>
      <c r="L8" s="4"/>
      <c r="M8" s="5">
        <v>315999714275</v>
      </c>
      <c r="N8" s="4"/>
      <c r="O8" s="5">
        <v>308086269528</v>
      </c>
      <c r="P8" s="4"/>
      <c r="Q8" s="5">
        <v>16830365550</v>
      </c>
      <c r="R8" s="4"/>
      <c r="S8" s="7">
        <v>2.6871095641901113E-3</v>
      </c>
    </row>
    <row r="9" spans="1:19" x14ac:dyDescent="0.55000000000000004">
      <c r="A9" s="1" t="s">
        <v>160</v>
      </c>
      <c r="C9" s="4" t="s">
        <v>164</v>
      </c>
      <c r="D9" s="4"/>
      <c r="E9" s="4" t="s">
        <v>165</v>
      </c>
      <c r="F9" s="4"/>
      <c r="G9" s="4" t="s">
        <v>166</v>
      </c>
      <c r="H9" s="4"/>
      <c r="I9" s="5">
        <v>8</v>
      </c>
      <c r="J9" s="4"/>
      <c r="K9" s="5">
        <v>300641582481</v>
      </c>
      <c r="L9" s="4"/>
      <c r="M9" s="5">
        <v>86142494464</v>
      </c>
      <c r="N9" s="4"/>
      <c r="O9" s="5">
        <v>384163512000</v>
      </c>
      <c r="P9" s="4"/>
      <c r="Q9" s="5">
        <v>2620564945</v>
      </c>
      <c r="R9" s="4"/>
      <c r="S9" s="7">
        <v>4.1839525745124609E-4</v>
      </c>
    </row>
    <row r="10" spans="1:19" x14ac:dyDescent="0.55000000000000004">
      <c r="A10" s="1" t="s">
        <v>167</v>
      </c>
      <c r="C10" s="4" t="s">
        <v>168</v>
      </c>
      <c r="D10" s="4"/>
      <c r="E10" s="4" t="s">
        <v>162</v>
      </c>
      <c r="F10" s="4"/>
      <c r="G10" s="4" t="s">
        <v>169</v>
      </c>
      <c r="H10" s="4"/>
      <c r="I10" s="5">
        <v>8</v>
      </c>
      <c r="J10" s="4"/>
      <c r="K10" s="5">
        <v>100336585488</v>
      </c>
      <c r="L10" s="4"/>
      <c r="M10" s="5">
        <v>1185680117923</v>
      </c>
      <c r="N10" s="4"/>
      <c r="O10" s="5">
        <v>1220692345926</v>
      </c>
      <c r="P10" s="4"/>
      <c r="Q10" s="5">
        <v>65324357485</v>
      </c>
      <c r="R10" s="4"/>
      <c r="S10" s="7">
        <v>1.0429583674284329E-2</v>
      </c>
    </row>
    <row r="11" spans="1:19" ht="24.75" thickBot="1" x14ac:dyDescent="0.6">
      <c r="C11" s="4"/>
      <c r="D11" s="4"/>
      <c r="E11" s="4"/>
      <c r="F11" s="4"/>
      <c r="G11" s="4"/>
      <c r="H11" s="4"/>
      <c r="I11" s="5"/>
      <c r="J11" s="4"/>
      <c r="K11" s="6">
        <f>SUM(K8:K10)</f>
        <v>409895088772</v>
      </c>
      <c r="L11" s="4"/>
      <c r="M11" s="6">
        <f>SUM(M8:M10)</f>
        <v>1587822326662</v>
      </c>
      <c r="N11" s="4"/>
      <c r="O11" s="6">
        <f>SUM(O8:O10)</f>
        <v>1912942127454</v>
      </c>
      <c r="P11" s="4"/>
      <c r="Q11" s="6">
        <f>SUM(Q8:Q10)</f>
        <v>84775287980</v>
      </c>
      <c r="R11" s="4"/>
      <c r="S11" s="12">
        <f>SUM(S8:S10)</f>
        <v>1.3535088495925687E-2</v>
      </c>
    </row>
    <row r="12" spans="1:19" ht="24.75" thickTop="1" x14ac:dyDescent="0.5500000000000000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</sheetData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  <ignoredErrors>
    <ignoredError sqref="C8:C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2"/>
  <sheetViews>
    <sheetView rightToLeft="1" workbookViewId="0">
      <selection activeCell="G8" sqref="G8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9.140625" style="1"/>
    <col min="11" max="11" width="15.42578125" style="1" bestFit="1" customWidth="1"/>
    <col min="12" max="16384" width="9.140625" style="1"/>
  </cols>
  <sheetData>
    <row r="2" spans="1:11" ht="24.75" x14ac:dyDescent="0.55000000000000004">
      <c r="A2" s="20" t="s">
        <v>0</v>
      </c>
      <c r="B2" s="20"/>
      <c r="C2" s="20"/>
      <c r="D2" s="20"/>
      <c r="E2" s="20"/>
      <c r="F2" s="20"/>
      <c r="G2" s="20"/>
    </row>
    <row r="3" spans="1:11" ht="24.75" x14ac:dyDescent="0.55000000000000004">
      <c r="A3" s="20" t="s">
        <v>170</v>
      </c>
      <c r="B3" s="20"/>
      <c r="C3" s="20"/>
      <c r="D3" s="20"/>
      <c r="E3" s="20"/>
      <c r="F3" s="20"/>
      <c r="G3" s="20"/>
    </row>
    <row r="4" spans="1:11" ht="24.75" x14ac:dyDescent="0.55000000000000004">
      <c r="A4" s="20" t="s">
        <v>2</v>
      </c>
      <c r="B4" s="20"/>
      <c r="C4" s="20"/>
      <c r="D4" s="20"/>
      <c r="E4" s="20"/>
      <c r="F4" s="20"/>
      <c r="G4" s="20"/>
    </row>
    <row r="6" spans="1:11" ht="24.75" x14ac:dyDescent="0.55000000000000004">
      <c r="A6" s="19" t="s">
        <v>174</v>
      </c>
      <c r="C6" s="19" t="s">
        <v>157</v>
      </c>
      <c r="E6" s="19" t="s">
        <v>197</v>
      </c>
      <c r="G6" s="19" t="s">
        <v>13</v>
      </c>
    </row>
    <row r="7" spans="1:11" x14ac:dyDescent="0.55000000000000004">
      <c r="A7" s="1" t="s">
        <v>205</v>
      </c>
      <c r="C7" s="5">
        <f>'سرمایه‌گذاری در سهام'!I20</f>
        <v>3206145472</v>
      </c>
      <c r="E7" s="7">
        <f>C7/$C$11</f>
        <v>3.2685736394640022E-2</v>
      </c>
      <c r="G7" s="7">
        <v>5.1188811891230844E-4</v>
      </c>
      <c r="K7" s="3"/>
    </row>
    <row r="8" spans="1:11" x14ac:dyDescent="0.55000000000000004">
      <c r="A8" s="1" t="s">
        <v>206</v>
      </c>
      <c r="C8" s="5">
        <f>'سرمایه‌گذاری در اوراق بهادار'!I47</f>
        <v>94834929978</v>
      </c>
      <c r="E8" s="7">
        <f t="shared" ref="E8:E10" si="0">C8/$C$11</f>
        <v>0.96681499618026456</v>
      </c>
      <c r="G8" s="7">
        <v>1.5141195038582113E-2</v>
      </c>
      <c r="K8" s="3"/>
    </row>
    <row r="9" spans="1:11" x14ac:dyDescent="0.55000000000000004">
      <c r="A9" s="1" t="s">
        <v>207</v>
      </c>
      <c r="C9" s="5">
        <f>'درآمد سپرده بانکی'!E10</f>
        <v>48972156</v>
      </c>
      <c r="E9" s="7">
        <f t="shared" si="0"/>
        <v>4.9925712843424861E-4</v>
      </c>
      <c r="G9" s="7">
        <v>7.8188170289985256E-6</v>
      </c>
      <c r="K9" s="3"/>
    </row>
    <row r="10" spans="1:11" x14ac:dyDescent="0.55000000000000004">
      <c r="A10" s="1" t="s">
        <v>204</v>
      </c>
      <c r="C10" s="5">
        <f>'سایر درآمدها'!C9</f>
        <v>1010</v>
      </c>
      <c r="E10" s="7">
        <f t="shared" si="0"/>
        <v>1.0296661223544886E-8</v>
      </c>
      <c r="G10" s="7">
        <v>1.61255003747201E-10</v>
      </c>
      <c r="K10" s="3"/>
    </row>
    <row r="11" spans="1:11" ht="24.75" thickBot="1" x14ac:dyDescent="0.6">
      <c r="C11" s="17">
        <f>SUM(C7:C10)</f>
        <v>98090048616</v>
      </c>
      <c r="E11" s="12">
        <f>SUM(E7:E10)</f>
        <v>1</v>
      </c>
      <c r="G11" s="12">
        <f>SUM(G7:G10)</f>
        <v>1.5660902135778424E-2</v>
      </c>
    </row>
    <row r="12" spans="1:11" ht="24.75" thickTop="1" x14ac:dyDescent="0.55000000000000004"/>
  </sheetData>
  <mergeCells count="7">
    <mergeCell ref="A2:G2"/>
    <mergeCell ref="A4:G4"/>
    <mergeCell ref="A3:G3"/>
    <mergeCell ref="A6"/>
    <mergeCell ref="C6"/>
    <mergeCell ref="E6"/>
    <mergeCell ref="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29"/>
  <sheetViews>
    <sheetView rightToLeft="1" topLeftCell="A4" workbookViewId="0">
      <selection activeCell="E21" sqref="E21:E22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21" ht="24.75" x14ac:dyDescent="0.55000000000000004">
      <c r="A3" s="20" t="s">
        <v>170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21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21" ht="24.75" x14ac:dyDescent="0.55000000000000004">
      <c r="A6" s="19" t="s">
        <v>171</v>
      </c>
      <c r="B6" s="19" t="s">
        <v>171</v>
      </c>
      <c r="C6" s="19" t="s">
        <v>171</v>
      </c>
      <c r="D6" s="19" t="s">
        <v>171</v>
      </c>
      <c r="E6" s="19" t="s">
        <v>171</v>
      </c>
      <c r="F6" s="19" t="s">
        <v>171</v>
      </c>
      <c r="G6" s="19" t="s">
        <v>171</v>
      </c>
      <c r="I6" s="19" t="s">
        <v>172</v>
      </c>
      <c r="J6" s="19" t="s">
        <v>172</v>
      </c>
      <c r="K6" s="19" t="s">
        <v>172</v>
      </c>
      <c r="L6" s="19" t="s">
        <v>172</v>
      </c>
      <c r="M6" s="19" t="s">
        <v>172</v>
      </c>
      <c r="O6" s="19" t="s">
        <v>173</v>
      </c>
      <c r="P6" s="19" t="s">
        <v>173</v>
      </c>
      <c r="Q6" s="19" t="s">
        <v>173</v>
      </c>
      <c r="R6" s="19" t="s">
        <v>173</v>
      </c>
      <c r="S6" s="19" t="s">
        <v>173</v>
      </c>
    </row>
    <row r="7" spans="1:21" ht="24.75" x14ac:dyDescent="0.55000000000000004">
      <c r="A7" s="19" t="s">
        <v>174</v>
      </c>
      <c r="C7" s="19" t="s">
        <v>175</v>
      </c>
      <c r="E7" s="19" t="s">
        <v>39</v>
      </c>
      <c r="G7" s="19" t="s">
        <v>40</v>
      </c>
      <c r="I7" s="19" t="s">
        <v>176</v>
      </c>
      <c r="K7" s="19" t="s">
        <v>177</v>
      </c>
      <c r="M7" s="19" t="s">
        <v>178</v>
      </c>
      <c r="O7" s="19" t="s">
        <v>176</v>
      </c>
      <c r="Q7" s="19" t="s">
        <v>177</v>
      </c>
      <c r="S7" s="19" t="s">
        <v>178</v>
      </c>
    </row>
    <row r="8" spans="1:21" x14ac:dyDescent="0.55000000000000004">
      <c r="A8" s="1" t="s">
        <v>130</v>
      </c>
      <c r="C8" s="4" t="s">
        <v>210</v>
      </c>
      <c r="D8" s="4"/>
      <c r="E8" s="4" t="s">
        <v>132</v>
      </c>
      <c r="F8" s="4"/>
      <c r="G8" s="5">
        <v>18</v>
      </c>
      <c r="H8" s="4"/>
      <c r="I8" s="5">
        <v>846057789</v>
      </c>
      <c r="J8" s="4"/>
      <c r="K8" s="5">
        <v>0</v>
      </c>
      <c r="L8" s="4"/>
      <c r="M8" s="5">
        <v>846057789</v>
      </c>
      <c r="N8" s="4"/>
      <c r="O8" s="5">
        <v>2532384913</v>
      </c>
      <c r="P8" s="4"/>
      <c r="Q8" s="5">
        <v>0</v>
      </c>
      <c r="R8" s="4"/>
      <c r="S8" s="5">
        <v>2532384913</v>
      </c>
      <c r="T8" s="4"/>
      <c r="U8" s="4"/>
    </row>
    <row r="9" spans="1:21" x14ac:dyDescent="0.55000000000000004">
      <c r="A9" s="1" t="s">
        <v>133</v>
      </c>
      <c r="C9" s="4" t="s">
        <v>210</v>
      </c>
      <c r="D9" s="4"/>
      <c r="E9" s="4" t="s">
        <v>132</v>
      </c>
      <c r="F9" s="4"/>
      <c r="G9" s="5">
        <v>18</v>
      </c>
      <c r="H9" s="4"/>
      <c r="I9" s="5">
        <v>1153723895</v>
      </c>
      <c r="J9" s="4"/>
      <c r="K9" s="5">
        <v>0</v>
      </c>
      <c r="L9" s="4"/>
      <c r="M9" s="5">
        <v>1153723895</v>
      </c>
      <c r="N9" s="4"/>
      <c r="O9" s="5">
        <v>3853436223</v>
      </c>
      <c r="P9" s="4"/>
      <c r="Q9" s="5">
        <v>0</v>
      </c>
      <c r="R9" s="4"/>
      <c r="S9" s="5">
        <v>3853436223</v>
      </c>
      <c r="T9" s="4"/>
      <c r="U9" s="4"/>
    </row>
    <row r="10" spans="1:21" x14ac:dyDescent="0.55000000000000004">
      <c r="A10" s="1" t="s">
        <v>180</v>
      </c>
      <c r="C10" s="4" t="s">
        <v>210</v>
      </c>
      <c r="D10" s="4"/>
      <c r="E10" s="4" t="s">
        <v>181</v>
      </c>
      <c r="F10" s="4"/>
      <c r="G10" s="5">
        <v>19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1423603115</v>
      </c>
      <c r="P10" s="4"/>
      <c r="Q10" s="5">
        <v>0</v>
      </c>
      <c r="R10" s="4"/>
      <c r="S10" s="5">
        <v>1423603115</v>
      </c>
      <c r="T10" s="4"/>
      <c r="U10" s="4"/>
    </row>
    <row r="11" spans="1:21" x14ac:dyDescent="0.55000000000000004">
      <c r="A11" s="1" t="s">
        <v>134</v>
      </c>
      <c r="C11" s="4" t="s">
        <v>210</v>
      </c>
      <c r="D11" s="4"/>
      <c r="E11" s="4" t="s">
        <v>136</v>
      </c>
      <c r="F11" s="4"/>
      <c r="G11" s="5">
        <v>17</v>
      </c>
      <c r="H11" s="4"/>
      <c r="I11" s="5">
        <v>149358</v>
      </c>
      <c r="J11" s="4"/>
      <c r="K11" s="5">
        <v>0</v>
      </c>
      <c r="L11" s="4"/>
      <c r="M11" s="5">
        <v>149358</v>
      </c>
      <c r="N11" s="4"/>
      <c r="O11" s="5">
        <v>149358</v>
      </c>
      <c r="P11" s="4"/>
      <c r="Q11" s="5">
        <v>0</v>
      </c>
      <c r="R11" s="4"/>
      <c r="S11" s="5">
        <v>149358</v>
      </c>
      <c r="T11" s="4"/>
      <c r="U11" s="4"/>
    </row>
    <row r="12" spans="1:21" x14ac:dyDescent="0.55000000000000004">
      <c r="A12" s="1" t="s">
        <v>123</v>
      </c>
      <c r="C12" s="4" t="s">
        <v>210</v>
      </c>
      <c r="D12" s="4"/>
      <c r="E12" s="4" t="s">
        <v>125</v>
      </c>
      <c r="F12" s="4"/>
      <c r="G12" s="5">
        <v>16</v>
      </c>
      <c r="H12" s="4"/>
      <c r="I12" s="5">
        <v>722333024</v>
      </c>
      <c r="J12" s="4"/>
      <c r="K12" s="5">
        <v>0</v>
      </c>
      <c r="L12" s="4"/>
      <c r="M12" s="5">
        <v>722333024</v>
      </c>
      <c r="N12" s="4"/>
      <c r="O12" s="5">
        <v>2067209744</v>
      </c>
      <c r="P12" s="4"/>
      <c r="Q12" s="5">
        <v>0</v>
      </c>
      <c r="R12" s="4"/>
      <c r="S12" s="5">
        <v>2067209744</v>
      </c>
      <c r="T12" s="4"/>
      <c r="U12" s="4"/>
    </row>
    <row r="13" spans="1:21" x14ac:dyDescent="0.55000000000000004">
      <c r="A13" s="1" t="s">
        <v>120</v>
      </c>
      <c r="C13" s="4" t="s">
        <v>210</v>
      </c>
      <c r="D13" s="4"/>
      <c r="E13" s="4" t="s">
        <v>122</v>
      </c>
      <c r="F13" s="4"/>
      <c r="G13" s="5">
        <v>16</v>
      </c>
      <c r="H13" s="4"/>
      <c r="I13" s="5">
        <v>1367266596</v>
      </c>
      <c r="J13" s="4"/>
      <c r="K13" s="5">
        <v>0</v>
      </c>
      <c r="L13" s="4"/>
      <c r="M13" s="5">
        <v>1367266596</v>
      </c>
      <c r="N13" s="4"/>
      <c r="O13" s="5">
        <v>3908383561</v>
      </c>
      <c r="P13" s="4"/>
      <c r="Q13" s="5">
        <v>0</v>
      </c>
      <c r="R13" s="4"/>
      <c r="S13" s="5">
        <v>3908383561</v>
      </c>
      <c r="T13" s="4"/>
      <c r="U13" s="4"/>
    </row>
    <row r="14" spans="1:21" x14ac:dyDescent="0.55000000000000004">
      <c r="A14" s="1" t="s">
        <v>126</v>
      </c>
      <c r="C14" s="4" t="s">
        <v>210</v>
      </c>
      <c r="D14" s="4"/>
      <c r="E14" s="4" t="s">
        <v>128</v>
      </c>
      <c r="F14" s="4"/>
      <c r="G14" s="5">
        <v>16</v>
      </c>
      <c r="H14" s="4"/>
      <c r="I14" s="5">
        <v>3644025247</v>
      </c>
      <c r="J14" s="4"/>
      <c r="K14" s="5">
        <v>0</v>
      </c>
      <c r="L14" s="4"/>
      <c r="M14" s="5">
        <v>3644025247</v>
      </c>
      <c r="N14" s="4"/>
      <c r="O14" s="5">
        <v>10421931854</v>
      </c>
      <c r="P14" s="4"/>
      <c r="Q14" s="5">
        <v>0</v>
      </c>
      <c r="R14" s="4"/>
      <c r="S14" s="5">
        <v>10421931854</v>
      </c>
      <c r="T14" s="4"/>
      <c r="U14" s="4"/>
    </row>
    <row r="15" spans="1:21" x14ac:dyDescent="0.55000000000000004">
      <c r="A15" s="1" t="s">
        <v>129</v>
      </c>
      <c r="C15" s="4" t="s">
        <v>210</v>
      </c>
      <c r="D15" s="4"/>
      <c r="E15" s="4" t="s">
        <v>57</v>
      </c>
      <c r="F15" s="4"/>
      <c r="G15" s="5">
        <v>17</v>
      </c>
      <c r="H15" s="4"/>
      <c r="I15" s="5">
        <v>4948135272</v>
      </c>
      <c r="J15" s="4"/>
      <c r="K15" s="5">
        <v>0</v>
      </c>
      <c r="L15" s="4"/>
      <c r="M15" s="5">
        <v>4948135272</v>
      </c>
      <c r="N15" s="4"/>
      <c r="O15" s="5">
        <v>11412246462</v>
      </c>
      <c r="P15" s="4"/>
      <c r="Q15" s="5">
        <v>0</v>
      </c>
      <c r="R15" s="4"/>
      <c r="S15" s="5">
        <v>11412246462</v>
      </c>
      <c r="T15" s="4"/>
      <c r="U15" s="4"/>
    </row>
    <row r="16" spans="1:21" x14ac:dyDescent="0.55000000000000004">
      <c r="A16" s="1" t="s">
        <v>117</v>
      </c>
      <c r="C16" s="4" t="s">
        <v>210</v>
      </c>
      <c r="D16" s="4"/>
      <c r="E16" s="4" t="s">
        <v>119</v>
      </c>
      <c r="F16" s="4"/>
      <c r="G16" s="5">
        <v>17</v>
      </c>
      <c r="H16" s="4"/>
      <c r="I16" s="5">
        <v>3039245238</v>
      </c>
      <c r="J16" s="4"/>
      <c r="K16" s="5">
        <v>0</v>
      </c>
      <c r="L16" s="4"/>
      <c r="M16" s="5">
        <v>3039245238</v>
      </c>
      <c r="N16" s="4"/>
      <c r="O16" s="5">
        <v>8803451253</v>
      </c>
      <c r="P16" s="4"/>
      <c r="Q16" s="5">
        <v>0</v>
      </c>
      <c r="R16" s="4"/>
      <c r="S16" s="5">
        <v>8803451253</v>
      </c>
      <c r="T16" s="4"/>
      <c r="U16" s="4"/>
    </row>
    <row r="17" spans="1:21" x14ac:dyDescent="0.55000000000000004">
      <c r="A17" s="1" t="s">
        <v>114</v>
      </c>
      <c r="C17" s="4" t="s">
        <v>210</v>
      </c>
      <c r="D17" s="4"/>
      <c r="E17" s="4" t="s">
        <v>116</v>
      </c>
      <c r="F17" s="4"/>
      <c r="G17" s="5">
        <v>17</v>
      </c>
      <c r="H17" s="4"/>
      <c r="I17" s="5">
        <v>2811218953</v>
      </c>
      <c r="J17" s="4"/>
      <c r="K17" s="5">
        <v>0</v>
      </c>
      <c r="L17" s="4"/>
      <c r="M17" s="5">
        <v>2811218953</v>
      </c>
      <c r="N17" s="4"/>
      <c r="O17" s="5">
        <v>8207022260</v>
      </c>
      <c r="P17" s="4"/>
      <c r="Q17" s="5">
        <v>0</v>
      </c>
      <c r="R17" s="4"/>
      <c r="S17" s="5">
        <v>8207022260</v>
      </c>
      <c r="T17" s="4"/>
      <c r="U17" s="4"/>
    </row>
    <row r="18" spans="1:21" x14ac:dyDescent="0.55000000000000004">
      <c r="A18" s="1" t="s">
        <v>111</v>
      </c>
      <c r="C18" s="4" t="s">
        <v>210</v>
      </c>
      <c r="D18" s="4"/>
      <c r="E18" s="4" t="s">
        <v>113</v>
      </c>
      <c r="F18" s="4"/>
      <c r="G18" s="5">
        <v>16</v>
      </c>
      <c r="H18" s="4"/>
      <c r="I18" s="5">
        <v>5402166492</v>
      </c>
      <c r="J18" s="4"/>
      <c r="K18" s="5">
        <v>0</v>
      </c>
      <c r="L18" s="4"/>
      <c r="M18" s="5">
        <v>5402166492</v>
      </c>
      <c r="N18" s="4"/>
      <c r="O18" s="5">
        <v>15437150688</v>
      </c>
      <c r="P18" s="4"/>
      <c r="Q18" s="5">
        <v>0</v>
      </c>
      <c r="R18" s="4"/>
      <c r="S18" s="5">
        <v>15437150688</v>
      </c>
      <c r="T18" s="4"/>
      <c r="U18" s="4"/>
    </row>
    <row r="19" spans="1:21" x14ac:dyDescent="0.55000000000000004">
      <c r="A19" s="1" t="s">
        <v>142</v>
      </c>
      <c r="C19" s="4" t="s">
        <v>210</v>
      </c>
      <c r="D19" s="4"/>
      <c r="E19" s="4" t="s">
        <v>143</v>
      </c>
      <c r="F19" s="4"/>
      <c r="G19" s="5">
        <v>15</v>
      </c>
      <c r="H19" s="4"/>
      <c r="I19" s="5">
        <v>539693484</v>
      </c>
      <c r="J19" s="4"/>
      <c r="K19" s="5">
        <v>0</v>
      </c>
      <c r="L19" s="4"/>
      <c r="M19" s="5">
        <v>539693484</v>
      </c>
      <c r="N19" s="4"/>
      <c r="O19" s="5">
        <v>1926594636</v>
      </c>
      <c r="P19" s="4"/>
      <c r="Q19" s="5">
        <v>0</v>
      </c>
      <c r="R19" s="4"/>
      <c r="S19" s="5">
        <v>1926594636</v>
      </c>
      <c r="T19" s="4"/>
      <c r="U19" s="4"/>
    </row>
    <row r="20" spans="1:21" x14ac:dyDescent="0.55000000000000004">
      <c r="A20" s="1" t="s">
        <v>108</v>
      </c>
      <c r="C20" s="4" t="s">
        <v>210</v>
      </c>
      <c r="D20" s="4"/>
      <c r="E20" s="4" t="s">
        <v>110</v>
      </c>
      <c r="F20" s="4"/>
      <c r="G20" s="5">
        <v>15</v>
      </c>
      <c r="H20" s="4"/>
      <c r="I20" s="5">
        <v>133448630</v>
      </c>
      <c r="J20" s="4"/>
      <c r="K20" s="5">
        <v>0</v>
      </c>
      <c r="L20" s="4"/>
      <c r="M20" s="5">
        <v>133448630</v>
      </c>
      <c r="N20" s="4"/>
      <c r="O20" s="5">
        <v>382386985</v>
      </c>
      <c r="P20" s="4"/>
      <c r="Q20" s="5">
        <v>0</v>
      </c>
      <c r="R20" s="4"/>
      <c r="S20" s="5">
        <v>382386985</v>
      </c>
      <c r="T20" s="4"/>
      <c r="U20" s="4"/>
    </row>
    <row r="21" spans="1:21" x14ac:dyDescent="0.55000000000000004">
      <c r="A21" s="1" t="s">
        <v>160</v>
      </c>
      <c r="C21" s="5">
        <v>1</v>
      </c>
      <c r="D21" s="4"/>
      <c r="E21" s="4" t="s">
        <v>210</v>
      </c>
      <c r="F21" s="4"/>
      <c r="G21" s="5">
        <v>8</v>
      </c>
      <c r="H21" s="4"/>
      <c r="I21" s="5">
        <v>29495275</v>
      </c>
      <c r="J21" s="4"/>
      <c r="K21" s="5">
        <v>0</v>
      </c>
      <c r="L21" s="4"/>
      <c r="M21" s="5">
        <v>29495275</v>
      </c>
      <c r="N21" s="4"/>
      <c r="O21" s="5">
        <v>46482190</v>
      </c>
      <c r="P21" s="4"/>
      <c r="Q21" s="5">
        <v>0</v>
      </c>
      <c r="R21" s="4"/>
      <c r="S21" s="5">
        <v>46482190</v>
      </c>
      <c r="T21" s="4"/>
      <c r="U21" s="4"/>
    </row>
    <row r="22" spans="1:21" x14ac:dyDescent="0.55000000000000004">
      <c r="A22" s="1" t="s">
        <v>167</v>
      </c>
      <c r="C22" s="5">
        <v>17</v>
      </c>
      <c r="D22" s="4"/>
      <c r="E22" s="4" t="s">
        <v>210</v>
      </c>
      <c r="F22" s="4"/>
      <c r="G22" s="5">
        <v>8</v>
      </c>
      <c r="H22" s="4"/>
      <c r="I22" s="5">
        <v>19476881</v>
      </c>
      <c r="J22" s="4"/>
      <c r="K22" s="5">
        <v>0</v>
      </c>
      <c r="L22" s="4"/>
      <c r="M22" s="5">
        <v>19476881</v>
      </c>
      <c r="N22" s="4"/>
      <c r="O22" s="5">
        <v>64479590</v>
      </c>
      <c r="P22" s="4"/>
      <c r="Q22" s="5">
        <v>0</v>
      </c>
      <c r="R22" s="4"/>
      <c r="S22" s="5">
        <v>64479590</v>
      </c>
      <c r="T22" s="4"/>
      <c r="U22" s="4"/>
    </row>
    <row r="23" spans="1:21" ht="24.75" thickBot="1" x14ac:dyDescent="0.6">
      <c r="C23" s="4"/>
      <c r="D23" s="4"/>
      <c r="E23" s="4"/>
      <c r="F23" s="4"/>
      <c r="G23" s="4"/>
      <c r="H23" s="4"/>
      <c r="I23" s="6">
        <f>SUM(I8:I22)</f>
        <v>24656436134</v>
      </c>
      <c r="J23" s="4"/>
      <c r="K23" s="6">
        <f>SUM(K8:K22)</f>
        <v>0</v>
      </c>
      <c r="L23" s="4"/>
      <c r="M23" s="6">
        <f>SUM(M8:M22)</f>
        <v>24656436134</v>
      </c>
      <c r="N23" s="4"/>
      <c r="O23" s="6">
        <f>SUM(O8:O22)</f>
        <v>70486912832</v>
      </c>
      <c r="P23" s="4"/>
      <c r="Q23" s="6">
        <f>SUM(Q8:Q22)</f>
        <v>0</v>
      </c>
      <c r="R23" s="4"/>
      <c r="S23" s="6">
        <f>SUM(S8:S22)</f>
        <v>70486912832</v>
      </c>
      <c r="T23" s="4"/>
      <c r="U23" s="4"/>
    </row>
    <row r="24" spans="1:21" ht="24.75" thickTop="1" x14ac:dyDescent="0.55000000000000004">
      <c r="C24" s="4"/>
      <c r="D24" s="4"/>
      <c r="E24" s="4"/>
      <c r="F24" s="4"/>
      <c r="G24" s="4"/>
      <c r="H24" s="4"/>
      <c r="I24" s="4"/>
      <c r="J24" s="4"/>
      <c r="K24" s="4"/>
      <c r="L24" s="4"/>
      <c r="M24" s="5"/>
      <c r="N24" s="5"/>
      <c r="O24" s="5"/>
      <c r="P24" s="5"/>
      <c r="Q24" s="5"/>
      <c r="R24" s="5"/>
      <c r="S24" s="5"/>
      <c r="T24" s="4"/>
      <c r="U24" s="4"/>
    </row>
    <row r="25" spans="1:21" x14ac:dyDescent="0.55000000000000004">
      <c r="M25" s="3"/>
      <c r="S25" s="3"/>
    </row>
    <row r="28" spans="1:21" x14ac:dyDescent="0.55000000000000004">
      <c r="M28" s="3"/>
      <c r="N28" s="3"/>
      <c r="O28" s="3"/>
      <c r="P28" s="3"/>
      <c r="Q28" s="3"/>
      <c r="R28" s="3"/>
      <c r="S28" s="3"/>
      <c r="T28" s="3">
        <f t="shared" ref="T28" si="0">SUM(T21:T22)</f>
        <v>0</v>
      </c>
    </row>
    <row r="29" spans="1:21" x14ac:dyDescent="0.55000000000000004">
      <c r="M29" s="3"/>
      <c r="S29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C19" sqref="C19"/>
    </sheetView>
  </sheetViews>
  <sheetFormatPr defaultRowHeight="24" x14ac:dyDescent="0.55000000000000004"/>
  <cols>
    <col min="1" max="1" width="23.5703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 x14ac:dyDescent="0.55000000000000004">
      <c r="A3" s="20" t="s">
        <v>170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 x14ac:dyDescent="0.55000000000000004">
      <c r="A6" s="18" t="s">
        <v>3</v>
      </c>
      <c r="C6" s="19" t="s">
        <v>182</v>
      </c>
      <c r="D6" s="19" t="s">
        <v>182</v>
      </c>
      <c r="E6" s="19" t="s">
        <v>182</v>
      </c>
      <c r="F6" s="19" t="s">
        <v>182</v>
      </c>
      <c r="G6" s="19" t="s">
        <v>182</v>
      </c>
      <c r="I6" s="19" t="s">
        <v>172</v>
      </c>
      <c r="J6" s="19" t="s">
        <v>172</v>
      </c>
      <c r="K6" s="19" t="s">
        <v>172</v>
      </c>
      <c r="L6" s="19" t="s">
        <v>172</v>
      </c>
      <c r="M6" s="19" t="s">
        <v>172</v>
      </c>
      <c r="O6" s="19" t="s">
        <v>173</v>
      </c>
      <c r="P6" s="19" t="s">
        <v>173</v>
      </c>
      <c r="Q6" s="19" t="s">
        <v>173</v>
      </c>
      <c r="R6" s="19" t="s">
        <v>173</v>
      </c>
      <c r="S6" s="19" t="s">
        <v>173</v>
      </c>
    </row>
    <row r="7" spans="1:19" ht="24.75" x14ac:dyDescent="0.55000000000000004">
      <c r="A7" s="19" t="s">
        <v>3</v>
      </c>
      <c r="C7" s="19" t="s">
        <v>183</v>
      </c>
      <c r="E7" s="19" t="s">
        <v>184</v>
      </c>
      <c r="G7" s="19" t="s">
        <v>185</v>
      </c>
      <c r="I7" s="19" t="s">
        <v>186</v>
      </c>
      <c r="K7" s="19" t="s">
        <v>177</v>
      </c>
      <c r="M7" s="19" t="s">
        <v>187</v>
      </c>
      <c r="O7" s="19" t="s">
        <v>186</v>
      </c>
      <c r="Q7" s="19" t="s">
        <v>177</v>
      </c>
      <c r="S7" s="19" t="s">
        <v>187</v>
      </c>
    </row>
    <row r="8" spans="1:19" x14ac:dyDescent="0.55000000000000004">
      <c r="A8" s="1" t="s">
        <v>19</v>
      </c>
      <c r="C8" s="1" t="s">
        <v>188</v>
      </c>
      <c r="E8" s="5">
        <v>4500000</v>
      </c>
      <c r="F8" s="4"/>
      <c r="G8" s="5">
        <v>1930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8685000000</v>
      </c>
      <c r="P8" s="4"/>
      <c r="Q8" s="5">
        <v>939062309</v>
      </c>
      <c r="R8" s="4"/>
      <c r="S8" s="5">
        <v>7745937691</v>
      </c>
    </row>
    <row r="9" spans="1:19" ht="24.75" thickBot="1" x14ac:dyDescent="0.6">
      <c r="E9" s="4"/>
      <c r="F9" s="4"/>
      <c r="G9" s="4"/>
      <c r="H9" s="4"/>
      <c r="I9" s="6">
        <f>SUM(I8)</f>
        <v>0</v>
      </c>
      <c r="J9" s="4"/>
      <c r="K9" s="6">
        <f>SUM(K8)</f>
        <v>0</v>
      </c>
      <c r="L9" s="4"/>
      <c r="M9" s="6">
        <f>SUM(M8)</f>
        <v>0</v>
      </c>
      <c r="N9" s="4"/>
      <c r="O9" s="6">
        <f>SUM(O8)</f>
        <v>8685000000</v>
      </c>
      <c r="P9" s="4"/>
      <c r="Q9" s="6">
        <f>SUM(Q8)</f>
        <v>939062309</v>
      </c>
      <c r="R9" s="4"/>
      <c r="S9" s="6">
        <f>SUM(S8)</f>
        <v>7745937691</v>
      </c>
    </row>
    <row r="10" spans="1:19" ht="24.75" thickTop="1" x14ac:dyDescent="0.55000000000000004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2022-05-25T11:12:53Z</dcterms:created>
  <dcterms:modified xsi:type="dcterms:W3CDTF">2022-05-29T10:54:43Z</dcterms:modified>
</cp:coreProperties>
</file>