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خرداد\"/>
    </mc:Choice>
  </mc:AlternateContent>
  <xr:revisionPtr revIDLastSave="0" documentId="13_ncr:1_{2C672549-0CB7-4111-873F-708C0EDA54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سپرده" sheetId="6" r:id="rId6"/>
    <sheet name="جمع درآمدها" sheetId="15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51" i="3" l="1"/>
  <c r="C10" i="15"/>
  <c r="C9" i="15"/>
  <c r="C8" i="15"/>
  <c r="C7" i="15"/>
  <c r="G10" i="15"/>
  <c r="E9" i="14"/>
  <c r="C9" i="14"/>
  <c r="K10" i="13"/>
  <c r="K9" i="13"/>
  <c r="K8" i="13"/>
  <c r="G10" i="13"/>
  <c r="G9" i="13"/>
  <c r="G8" i="13"/>
  <c r="I10" i="13"/>
  <c r="E10" i="13"/>
  <c r="K53" i="12"/>
  <c r="I53" i="12"/>
  <c r="I52" i="12"/>
  <c r="O53" i="12"/>
  <c r="M53" i="12"/>
  <c r="G53" i="12"/>
  <c r="E53" i="12"/>
  <c r="C53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3" i="12" s="1"/>
  <c r="Q52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8" i="12"/>
  <c r="C21" i="11"/>
  <c r="E21" i="11"/>
  <c r="G21" i="11"/>
  <c r="M21" i="11"/>
  <c r="O21" i="11"/>
  <c r="Q21" i="11"/>
  <c r="S21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8" i="11"/>
  <c r="I9" i="11"/>
  <c r="I10" i="11"/>
  <c r="I11" i="11"/>
  <c r="I12" i="11"/>
  <c r="I13" i="11"/>
  <c r="I14" i="11"/>
  <c r="I15" i="11"/>
  <c r="I16" i="11"/>
  <c r="I17" i="11"/>
  <c r="I21" i="11" s="1"/>
  <c r="I18" i="11"/>
  <c r="I19" i="11"/>
  <c r="I20" i="11"/>
  <c r="I8" i="11"/>
  <c r="Q10" i="10"/>
  <c r="Q9" i="10"/>
  <c r="Q8" i="10"/>
  <c r="Q26" i="10"/>
  <c r="O26" i="10"/>
  <c r="M26" i="10"/>
  <c r="I26" i="10"/>
  <c r="G26" i="10"/>
  <c r="E26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8" i="10"/>
  <c r="O62" i="9"/>
  <c r="M62" i="9"/>
  <c r="G62" i="9"/>
  <c r="E62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8" i="9"/>
  <c r="S10" i="8"/>
  <c r="Q10" i="8"/>
  <c r="O10" i="8"/>
  <c r="M10" i="8"/>
  <c r="K10" i="8"/>
  <c r="I10" i="8"/>
  <c r="I25" i="7"/>
  <c r="K25" i="7"/>
  <c r="M25" i="7"/>
  <c r="O25" i="7"/>
  <c r="Q25" i="7"/>
  <c r="S25" i="7"/>
  <c r="E9" i="15" l="1"/>
  <c r="E8" i="15"/>
  <c r="U9" i="11"/>
  <c r="U20" i="11"/>
  <c r="U16" i="11"/>
  <c r="K12" i="11"/>
  <c r="K15" i="11"/>
  <c r="K19" i="11"/>
  <c r="K11" i="11"/>
  <c r="K18" i="11"/>
  <c r="K14" i="11"/>
  <c r="K10" i="11"/>
  <c r="U19" i="11"/>
  <c r="U15" i="11"/>
  <c r="U11" i="11"/>
  <c r="U12" i="11"/>
  <c r="K8" i="11"/>
  <c r="K17" i="11"/>
  <c r="K13" i="11"/>
  <c r="K9" i="11"/>
  <c r="U18" i="11"/>
  <c r="U14" i="11"/>
  <c r="U10" i="11"/>
  <c r="K20" i="11"/>
  <c r="K16" i="11"/>
  <c r="U8" i="11"/>
  <c r="U17" i="11"/>
  <c r="U13" i="11"/>
  <c r="Q62" i="9"/>
  <c r="I62" i="9"/>
  <c r="Q11" i="6"/>
  <c r="S11" i="6"/>
  <c r="K11" i="6"/>
  <c r="M11" i="6"/>
  <c r="O11" i="6"/>
  <c r="AI51" i="3"/>
  <c r="AG51" i="3"/>
  <c r="AA51" i="3"/>
  <c r="W51" i="3"/>
  <c r="S51" i="3"/>
  <c r="Q51" i="3"/>
  <c r="Y21" i="1"/>
  <c r="W21" i="1"/>
  <c r="U21" i="1"/>
  <c r="O21" i="1"/>
  <c r="K21" i="1"/>
  <c r="G21" i="1"/>
  <c r="E21" i="1"/>
  <c r="E7" i="15" l="1"/>
  <c r="E10" i="15" s="1"/>
  <c r="K21" i="11"/>
  <c r="U21" i="11"/>
</calcChain>
</file>

<file path=xl/sharedStrings.xml><?xml version="1.0" encoding="utf-8"?>
<sst xmlns="http://schemas.openxmlformats.org/spreadsheetml/2006/main" count="903" uniqueCount="228">
  <si>
    <t>صندوق سرمایه‌گذاری ثابت نامی مفید</t>
  </si>
  <si>
    <t>صورت وضعیت پورتفوی</t>
  </si>
  <si>
    <t>برای ماه منتهی به 1401/03/31</t>
  </si>
  <si>
    <t>نام شرکت</t>
  </si>
  <si>
    <t>1401/02/31</t>
  </si>
  <si>
    <t>تغییرات طی دوره</t>
  </si>
  <si>
    <t>1401/03/31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</si>
  <si>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</si>
  <si>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</si>
  <si>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</si>
  <si>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</si>
  <si>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</si>
  <si>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</si>
  <si>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</si>
  <si>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</si>
  <si>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</si>
  <si>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پالایش نفت بندرعباس</t>
  </si>
  <si>
    <t>پتروشیمی تندگویان</t>
  </si>
  <si>
    <t>پتروشیمی جم</t>
  </si>
  <si>
    <t>سرمایه‌گذاری‌غدیر(هلدینگ‌</t>
  </si>
  <si>
    <t>صنایع پتروشیمی خلیج فارس</t>
  </si>
  <si>
    <t>صندوق س شاخصی آرام مفید</t>
  </si>
  <si>
    <t>صندوق س.توسعه اندوخته آینده-س</t>
  </si>
  <si>
    <t>فجر انرژی خلیج فارس</t>
  </si>
  <si>
    <t>فولاد  خوزستان</t>
  </si>
  <si>
    <t>فولاد مبارکه اصفهان</t>
  </si>
  <si>
    <t>صندوق پالایشی یکم-سهام</t>
  </si>
  <si>
    <t>تعداد اوراق تبعی</t>
  </si>
  <si>
    <t>قیمت اعمال</t>
  </si>
  <si>
    <t>تاریخ اعمال</t>
  </si>
  <si>
    <t>نرخ موثر</t>
  </si>
  <si>
    <t>اختیارف ت کیمیا-28750-01/06/16</t>
  </si>
  <si>
    <t>1401/06/16</t>
  </si>
  <si>
    <t>اختیارف ت فارس11832-1401/04/12</t>
  </si>
  <si>
    <t>1401/04/12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</si>
  <si>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</si>
  <si>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</si>
  <si>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</si>
  <si>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</si>
  <si>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</si>
  <si>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</si>
  <si>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</si>
  <si>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</si>
  <si>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اسنادخزانه-م10بودجه99-020807</t>
  </si>
  <si>
    <t>بله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</si>
  <si>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</si>
  <si>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</si>
  <si>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</si>
  <si>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</si>
  <si>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</si>
  <si>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اسنادخزانه-م14بودجه98-010318</t>
  </si>
  <si>
    <t>1398/08/11</t>
  </si>
  <si>
    <t>1401/03/18</t>
  </si>
  <si>
    <t>اسنادخزانه-م14بودجه99-021025</t>
  </si>
  <si>
    <t>1400/01/08</t>
  </si>
  <si>
    <t>1402/10/25</t>
  </si>
  <si>
    <t>اسنادخزانه-م15بودجه98-010406</t>
  </si>
  <si>
    <t>1398/07/13</t>
  </si>
  <si>
    <t>1401/04/06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</si>
  <si>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</si>
  <si>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</si>
  <si>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</si>
  <si>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</si>
  <si>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</si>
  <si>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</si>
  <si>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اسنادخزانه-م18بودجه98-010614</t>
  </si>
  <si>
    <t>1398/11/12</t>
  </si>
  <si>
    <t>1401/06/14</t>
  </si>
  <si>
    <t>اسنادخزانه-م18بودجه99-010323</t>
  </si>
  <si>
    <t>1400/01/14</t>
  </si>
  <si>
    <t>1401/03/23</t>
  </si>
  <si>
    <t>اسنادخزانه-م1بودجه99-010621</t>
  </si>
  <si>
    <t>1399/09/01</t>
  </si>
  <si>
    <t>1401/06/21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</si>
  <si>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</si>
  <si>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</si>
  <si>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</si>
  <si>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</si>
  <si>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</si>
  <si>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اسنادخزانه-م2بودجه00-031024</t>
  </si>
  <si>
    <t>1400/02/22</t>
  </si>
  <si>
    <t>1403/10/24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</si>
  <si>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</si>
  <si>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</si>
  <si>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</si>
  <si>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</si>
  <si>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</si>
  <si>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</si>
  <si>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اسنادخزانه-م4بودجه00-030522</t>
  </si>
  <si>
    <t>1400/03/11</t>
  </si>
  <si>
    <t>1403/05/22</t>
  </si>
  <si>
    <t>اسنادخزانه-م4بودجه99-011215</t>
  </si>
  <si>
    <t>1399/07/23</t>
  </si>
  <si>
    <t>1401/12/15</t>
  </si>
  <si>
    <t>اسنادخزانه-م5بودجه00-030626</t>
  </si>
  <si>
    <t>اسنادخزانه-م5بودجه99-020218</t>
  </si>
  <si>
    <t>1399/09/05</t>
  </si>
  <si>
    <t>1402/02/18</t>
  </si>
  <si>
    <t>اسنادخزانه-م6بودجه99-020321</t>
  </si>
  <si>
    <t>1399/08/27</t>
  </si>
  <si>
    <t>1402/03/21</t>
  </si>
  <si>
    <t>اسنادخزانه-م7بودجه00-030912</t>
  </si>
  <si>
    <t>1400/04/14</t>
  </si>
  <si>
    <t>1403/09/12</t>
  </si>
  <si>
    <t>اسنادخزانه-م7بودجه99-020704</t>
  </si>
  <si>
    <t>1399/09/25</t>
  </si>
  <si>
    <t>1402/07/04</t>
  </si>
  <si>
    <t>اسنادخزانه-م8بودجه99-020606</t>
  </si>
  <si>
    <t>1402/06/06</t>
  </si>
  <si>
    <t>اسنادخزانه-م9بودجه99-020316</t>
  </si>
  <si>
    <t>1399/10/15</t>
  </si>
  <si>
    <t>1402/03/16</t>
  </si>
  <si>
    <t>مرابحه عام دولت3-ش.خ 0103</t>
  </si>
  <si>
    <t>1399/04/03</t>
  </si>
  <si>
    <t>1401/03/03</t>
  </si>
  <si>
    <t>مرابحه عام دولت3-ش.خ 0104</t>
  </si>
  <si>
    <t>1401/04/03</t>
  </si>
  <si>
    <t>مرابحه عام دولت4-ش.خ 0107</t>
  </si>
  <si>
    <t>1399/05/21</t>
  </si>
  <si>
    <t>1401/07/21</t>
  </si>
  <si>
    <t>مرابحه عام دولت4-ش.خ 0206</t>
  </si>
  <si>
    <t>1399/06/12</t>
  </si>
  <si>
    <t>1402/06/12</t>
  </si>
  <si>
    <t>مرابحه عام دولت5-ش.خ 0209</t>
  </si>
  <si>
    <t>1402/09/27</t>
  </si>
  <si>
    <t>مرابحه عام دولت70-ش.خ0112</t>
  </si>
  <si>
    <t>1399/11/07</t>
  </si>
  <si>
    <t>1401/12/07</t>
  </si>
  <si>
    <t>مرابحه عام دولت86-ش.خ020404</t>
  </si>
  <si>
    <t>1400/03/04</t>
  </si>
  <si>
    <t>1402/04/04</t>
  </si>
  <si>
    <t>مرابحه عام دولت94-ش.خ030816</t>
  </si>
  <si>
    <t>1400/09/16</t>
  </si>
  <si>
    <t>1403/08/16</t>
  </si>
  <si>
    <t>مرابحه عام دولتی64-ش.خ0111</t>
  </si>
  <si>
    <t>1399/10/09</t>
  </si>
  <si>
    <t>1401/11/09</t>
  </si>
  <si>
    <t>مرابحه عام دولتی6-ش.خ0210</t>
  </si>
  <si>
    <t>منفعت دولت5-ش.خاص کاردان0108</t>
  </si>
  <si>
    <t>1398/08/18</t>
  </si>
  <si>
    <t>1401/08/18</t>
  </si>
  <si>
    <t>منفعت دولت5-ش.خاص کاریزما0108</t>
  </si>
  <si>
    <t>مرابحه عام دولت105-ش.خ030503</t>
  </si>
  <si>
    <t>1403/05/03</t>
  </si>
  <si>
    <t>اسنادخزانه-م1بودجه00-030821</t>
  </si>
  <si>
    <t>1403/08/21</t>
  </si>
  <si>
    <t>اسناد خزانه-م9بودجه00-031101</t>
  </si>
  <si>
    <t>1400/06/01</t>
  </si>
  <si>
    <t>1403/11/01</t>
  </si>
  <si>
    <t>اسنادخزانه-م8بودجه00-030919</t>
  </si>
  <si>
    <t>1400/06/16</t>
  </si>
  <si>
    <t>1403/09/19</t>
  </si>
  <si>
    <t>اسناد خزانه-م10بودجه00-031115</t>
  </si>
  <si>
    <t>1400/06/07</t>
  </si>
  <si>
    <t>1403/11/15</t>
  </si>
  <si>
    <t>مرابحه عام دولت104-ش.خ020303</t>
  </si>
  <si>
    <t>1402/03/03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</si>
  <si>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</si>
  <si>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</si>
  <si>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</si>
  <si>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</si>
  <si>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</si>
  <si>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</si>
  <si>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</si>
  <si>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</si>
  <si>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</si>
  <si>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</si>
  <si>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</si>
  <si>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</si>
  <si>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</si>
  <si>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</si>
  <si>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</si>
  <si>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8298064948</t>
  </si>
  <si>
    <t>سپرده کوتاه مدت</t>
  </si>
  <si>
    <t>1396/08/07</t>
  </si>
  <si>
    <t>8323248251</t>
  </si>
  <si>
    <t>حساب جاری</t>
  </si>
  <si>
    <t>1396/11/29</t>
  </si>
  <si>
    <t>بانک پاسارگاد هفتم تیر</t>
  </si>
  <si>
    <t>2078100153333331</t>
  </si>
  <si>
    <t>1399/05/25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</si>
  <si>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</si>
  <si>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</si>
  <si>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</si>
  <si>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</si>
  <si>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</si>
  <si>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</si>
  <si>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</si>
  <si>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</si>
  <si>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</si>
  <si>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</si>
  <si>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منفعت صبا اروند ملت 14001222</t>
  </si>
  <si>
    <t>1400/12/22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</si>
  <si>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</si>
  <si>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</si>
  <si>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</si>
  <si>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</si>
  <si>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</si>
  <si>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</si>
  <si>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1400/12/23</t>
  </si>
  <si>
    <t>1401/03/29</t>
  </si>
  <si>
    <t>بهای فروش</t>
  </si>
  <si>
    <t>ارزش دفتری</t>
  </si>
  <si>
    <t>سود و زیان ناشی از تغییر قیمت</t>
  </si>
  <si>
    <t>سود و زیان ناشی از فروش</t>
  </si>
  <si>
    <t>پلیمر آریا ساسول</t>
  </si>
  <si>
    <t>اسنادخزانه-م17بودجه99-010226</t>
  </si>
  <si>
    <t>اسنادخزانه-م13بودجه98-010219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</si>
  <si>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</si>
  <si>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</si>
  <si>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</si>
  <si>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</si>
  <si>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</si>
  <si>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</si>
  <si>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</si>
  <si>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</si>
  <si>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</si>
  <si>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</si>
  <si>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</si>
  <si>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</si>
  <si>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</si>
  <si>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</si>
  <si>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1401/03/01</t>
  </si>
  <si>
    <t>جلوگیری از نوسانات ناگهانی</t>
  </si>
  <si>
    <t>-</t>
  </si>
  <si>
    <t>از ابتدای سال مالی</t>
  </si>
  <si>
    <t>تا پایان ماه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</si>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</sst>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0" xfId="0" applyNumberFormat="1" applyFont="1"/>
    <xf numFmtId="37" fontId="2" fillId="0" borderId="3" xfId="0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3" xfId="1" applyNumberFormat="1" applyFont="1" applyBorder="1" applyAlignment="1">
      <alignment horizontal="center"/>
    </xf>
    <xf numFmtId="10" fontId="2" fillId="0" borderId="0" xfId="1" applyNumberFormat="1" applyFont="1"/>
    <xf numFmtId="10" fontId="2" fillId="0" borderId="3" xfId="0" applyNumberFormat="1" applyFont="1" applyBorder="1" applyAlignment="1">
      <alignment horizontal="center"/>
    </xf>
    <xf numFmtId="3" fontId="2" fillId="0" borderId="3" xfId="0" applyNumberFormat="1" applyFont="1" applyBorder="1"/>
    <xf numFmtId="0" fontId="2" fillId="0" borderId="3" xfId="0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7" fontId="2" fillId="0" borderId="3" xfId="0" applyNumberFormat="1" applyFont="1" applyBorder="1"/>
    <xf numFmtId="164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10</xdr:col>
          <xdr:colOff>219075</xdr:colOff>
          <xdr:row>34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D0D00479-5728-9F06-274A-4C39339A3A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C473C-0D3E-4ABA-B846-FE81E559968B}">
  <dimension ref="A1"/>
  <sheetViews>
    <sheetView rightToLeft="1" tabSelected="1" workbookViewId="0">
      <selection activeCell="A2" sqref="A2"/>
    </sheetView>
  </sheetViews>
  <sheetFormatPr defaultRowHeight="15"/>
  <sheetData/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10</xdr:col>
                <xdr:colOff>219075</xdr:colOff>
                <xdr:row>34</xdr:row>
                <xdr:rowOff>114300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76"/>
  <sheetViews>
    <sheetView rightToLeft="1" workbookViewId="0">
      <selection activeCell="E68" sqref="E68"/>
    </sheetView>
  </sheetViews>
  <sheetFormatPr defaultRowHeight="24"/>
  <cols>
    <col min="1" max="1" width="33.140625" style="1" customWidth="1"/>
    <col min="2" max="2" width="1" style="1" customWidth="1"/>
    <col min="3" max="3" width="12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4.75">
      <c r="A3" s="23" t="s">
        <v>181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17" ht="24.75">
      <c r="A6" s="20" t="s">
        <v>3</v>
      </c>
      <c r="C6" s="21" t="s">
        <v>183</v>
      </c>
      <c r="D6" s="21" t="s">
        <v>183</v>
      </c>
      <c r="E6" s="21" t="s">
        <v>183</v>
      </c>
      <c r="F6" s="21" t="s">
        <v>183</v>
      </c>
      <c r="G6" s="21" t="s">
        <v>183</v>
      </c>
      <c r="H6" s="21" t="s">
        <v>183</v>
      </c>
      <c r="I6" s="21" t="s">
        <v>183</v>
      </c>
      <c r="K6" s="21" t="s">
        <v>184</v>
      </c>
      <c r="L6" s="21" t="s">
        <v>184</v>
      </c>
      <c r="M6" s="21" t="s">
        <v>184</v>
      </c>
      <c r="N6" s="21" t="s">
        <v>184</v>
      </c>
      <c r="O6" s="21" t="s">
        <v>184</v>
      </c>
      <c r="P6" s="21" t="s">
        <v>184</v>
      </c>
      <c r="Q6" s="21" t="s">
        <v>184</v>
      </c>
    </row>
    <row r="7" spans="1:17" ht="24.75">
      <c r="A7" s="21" t="s">
        <v>3</v>
      </c>
      <c r="C7" s="21" t="s">
        <v>7</v>
      </c>
      <c r="E7" s="21" t="s">
        <v>201</v>
      </c>
      <c r="G7" s="21" t="s">
        <v>202</v>
      </c>
      <c r="I7" s="21" t="s">
        <v>203</v>
      </c>
      <c r="K7" s="21" t="s">
        <v>7</v>
      </c>
      <c r="M7" s="21" t="s">
        <v>201</v>
      </c>
      <c r="O7" s="21" t="s">
        <v>202</v>
      </c>
      <c r="Q7" s="21" t="s">
        <v>203</v>
      </c>
    </row>
    <row r="8" spans="1:17">
      <c r="A8" s="1" t="s">
        <v>22</v>
      </c>
      <c r="C8" s="6">
        <v>185000</v>
      </c>
      <c r="D8" s="6"/>
      <c r="E8" s="6">
        <v>50887758941</v>
      </c>
      <c r="F8" s="6"/>
      <c r="G8" s="6">
        <v>50836561112</v>
      </c>
      <c r="H8" s="6"/>
      <c r="I8" s="6">
        <f>E8-G8</f>
        <v>51197829</v>
      </c>
      <c r="J8" s="6"/>
      <c r="K8" s="6">
        <v>185000</v>
      </c>
      <c r="L8" s="6"/>
      <c r="M8" s="6">
        <v>50887758941</v>
      </c>
      <c r="N8" s="6"/>
      <c r="O8" s="6">
        <v>49929960529</v>
      </c>
      <c r="P8" s="6"/>
      <c r="Q8" s="6">
        <f>M8-O8</f>
        <v>957798412</v>
      </c>
    </row>
    <row r="9" spans="1:17">
      <c r="A9" s="1" t="s">
        <v>18</v>
      </c>
      <c r="C9" s="6">
        <v>1490000</v>
      </c>
      <c r="D9" s="6"/>
      <c r="E9" s="6">
        <v>68413602557</v>
      </c>
      <c r="F9" s="6"/>
      <c r="G9" s="6">
        <v>68730112181</v>
      </c>
      <c r="H9" s="6"/>
      <c r="I9" s="6">
        <f t="shared" ref="I9:I61" si="0">E9-G9</f>
        <v>-316509624</v>
      </c>
      <c r="J9" s="6"/>
      <c r="K9" s="6">
        <v>1490000</v>
      </c>
      <c r="L9" s="6"/>
      <c r="M9" s="6">
        <v>68413602557</v>
      </c>
      <c r="N9" s="6"/>
      <c r="O9" s="6">
        <v>68732803199</v>
      </c>
      <c r="P9" s="6"/>
      <c r="Q9" s="6">
        <f t="shared" ref="Q9:Q61" si="1">M9-O9</f>
        <v>-319200642</v>
      </c>
    </row>
    <row r="10" spans="1:17">
      <c r="A10" s="1" t="s">
        <v>23</v>
      </c>
      <c r="C10" s="6">
        <v>2305720</v>
      </c>
      <c r="D10" s="6"/>
      <c r="E10" s="6">
        <v>47994500228</v>
      </c>
      <c r="F10" s="6"/>
      <c r="G10" s="6">
        <v>47889713357</v>
      </c>
      <c r="H10" s="6"/>
      <c r="I10" s="6">
        <f t="shared" si="0"/>
        <v>104786871</v>
      </c>
      <c r="J10" s="6"/>
      <c r="K10" s="6">
        <v>2305720</v>
      </c>
      <c r="L10" s="6"/>
      <c r="M10" s="6">
        <v>47994500228</v>
      </c>
      <c r="N10" s="6"/>
      <c r="O10" s="6">
        <v>47371546107</v>
      </c>
      <c r="P10" s="6"/>
      <c r="Q10" s="6">
        <f t="shared" si="1"/>
        <v>622954121</v>
      </c>
    </row>
    <row r="11" spans="1:17">
      <c r="A11" s="1" t="s">
        <v>17</v>
      </c>
      <c r="C11" s="6">
        <v>2596881</v>
      </c>
      <c r="D11" s="6"/>
      <c r="E11" s="6">
        <v>28215025069</v>
      </c>
      <c r="F11" s="6"/>
      <c r="G11" s="6">
        <v>31976486671</v>
      </c>
      <c r="H11" s="6"/>
      <c r="I11" s="6">
        <f t="shared" si="0"/>
        <v>-3761461602</v>
      </c>
      <c r="J11" s="6"/>
      <c r="K11" s="6">
        <v>2596881</v>
      </c>
      <c r="L11" s="6"/>
      <c r="M11" s="6">
        <v>28215025069</v>
      </c>
      <c r="N11" s="6"/>
      <c r="O11" s="6">
        <v>31027195652</v>
      </c>
      <c r="P11" s="6"/>
      <c r="Q11" s="6">
        <f t="shared" si="1"/>
        <v>-2812170583</v>
      </c>
    </row>
    <row r="12" spans="1:17">
      <c r="A12" s="1" t="s">
        <v>26</v>
      </c>
      <c r="C12" s="6">
        <v>388699</v>
      </c>
      <c r="D12" s="6"/>
      <c r="E12" s="6">
        <v>29513808663</v>
      </c>
      <c r="F12" s="6"/>
      <c r="G12" s="6">
        <v>29592029072</v>
      </c>
      <c r="H12" s="6"/>
      <c r="I12" s="6">
        <f t="shared" si="0"/>
        <v>-78220409</v>
      </c>
      <c r="J12" s="6"/>
      <c r="K12" s="6">
        <v>388699</v>
      </c>
      <c r="L12" s="6"/>
      <c r="M12" s="6">
        <v>29513808663</v>
      </c>
      <c r="N12" s="6"/>
      <c r="O12" s="6">
        <v>29592029072</v>
      </c>
      <c r="P12" s="6"/>
      <c r="Q12" s="6">
        <f t="shared" si="1"/>
        <v>-78220409</v>
      </c>
    </row>
    <row r="13" spans="1:17">
      <c r="A13" s="1" t="s">
        <v>15</v>
      </c>
      <c r="C13" s="6">
        <v>34494</v>
      </c>
      <c r="D13" s="6"/>
      <c r="E13" s="6">
        <v>925350785</v>
      </c>
      <c r="F13" s="6"/>
      <c r="G13" s="6">
        <v>933340066</v>
      </c>
      <c r="H13" s="6"/>
      <c r="I13" s="6">
        <f t="shared" si="0"/>
        <v>-7989281</v>
      </c>
      <c r="J13" s="6"/>
      <c r="K13" s="6">
        <v>34494</v>
      </c>
      <c r="L13" s="6"/>
      <c r="M13" s="6">
        <v>925350785</v>
      </c>
      <c r="N13" s="6"/>
      <c r="O13" s="6">
        <v>838120177</v>
      </c>
      <c r="P13" s="6"/>
      <c r="Q13" s="6">
        <f t="shared" si="1"/>
        <v>87230608</v>
      </c>
    </row>
    <row r="14" spans="1:17">
      <c r="A14" s="1" t="s">
        <v>21</v>
      </c>
      <c r="C14" s="6">
        <v>15294927</v>
      </c>
      <c r="D14" s="6"/>
      <c r="E14" s="6">
        <v>166058427660</v>
      </c>
      <c r="F14" s="6"/>
      <c r="G14" s="6">
        <v>166362377825</v>
      </c>
      <c r="H14" s="6"/>
      <c r="I14" s="6">
        <f t="shared" si="0"/>
        <v>-303950165</v>
      </c>
      <c r="J14" s="6"/>
      <c r="K14" s="6">
        <v>15294927</v>
      </c>
      <c r="L14" s="6"/>
      <c r="M14" s="6">
        <v>166058427660</v>
      </c>
      <c r="N14" s="6"/>
      <c r="O14" s="6">
        <v>165826687475</v>
      </c>
      <c r="P14" s="6"/>
      <c r="Q14" s="6">
        <f t="shared" si="1"/>
        <v>231740185</v>
      </c>
    </row>
    <row r="15" spans="1:17">
      <c r="A15" s="1" t="s">
        <v>20</v>
      </c>
      <c r="C15" s="6">
        <v>6712961</v>
      </c>
      <c r="D15" s="6"/>
      <c r="E15" s="6">
        <v>57187771819</v>
      </c>
      <c r="F15" s="6"/>
      <c r="G15" s="6">
        <v>56387009553</v>
      </c>
      <c r="H15" s="6"/>
      <c r="I15" s="6">
        <f t="shared" si="0"/>
        <v>800762266</v>
      </c>
      <c r="J15" s="6"/>
      <c r="K15" s="6">
        <v>6712961</v>
      </c>
      <c r="L15" s="6"/>
      <c r="M15" s="6">
        <v>57187771819</v>
      </c>
      <c r="N15" s="6"/>
      <c r="O15" s="6">
        <v>33910163927</v>
      </c>
      <c r="P15" s="6"/>
      <c r="Q15" s="6">
        <f t="shared" si="1"/>
        <v>23277607892</v>
      </c>
    </row>
    <row r="16" spans="1:17">
      <c r="A16" s="1" t="s">
        <v>19</v>
      </c>
      <c r="C16" s="6">
        <v>4500000</v>
      </c>
      <c r="D16" s="6"/>
      <c r="E16" s="6">
        <v>65622210750</v>
      </c>
      <c r="F16" s="6"/>
      <c r="G16" s="6">
        <v>65488058252</v>
      </c>
      <c r="H16" s="6"/>
      <c r="I16" s="6">
        <f t="shared" si="0"/>
        <v>134152498</v>
      </c>
      <c r="J16" s="6"/>
      <c r="K16" s="6">
        <v>4500000</v>
      </c>
      <c r="L16" s="6"/>
      <c r="M16" s="6">
        <v>65622210750</v>
      </c>
      <c r="N16" s="6"/>
      <c r="O16" s="6">
        <v>73954887895</v>
      </c>
      <c r="P16" s="6"/>
      <c r="Q16" s="6">
        <f t="shared" si="1"/>
        <v>-8332677145</v>
      </c>
    </row>
    <row r="17" spans="1:17">
      <c r="A17" s="1" t="s">
        <v>25</v>
      </c>
      <c r="C17" s="6">
        <v>6900000</v>
      </c>
      <c r="D17" s="6"/>
      <c r="E17" s="6">
        <v>79220814750</v>
      </c>
      <c r="F17" s="6"/>
      <c r="G17" s="6">
        <v>79430087371</v>
      </c>
      <c r="H17" s="6"/>
      <c r="I17" s="6">
        <f t="shared" si="0"/>
        <v>-209272621</v>
      </c>
      <c r="J17" s="6"/>
      <c r="K17" s="6">
        <v>6900000</v>
      </c>
      <c r="L17" s="6"/>
      <c r="M17" s="6">
        <v>79220814750</v>
      </c>
      <c r="N17" s="6"/>
      <c r="O17" s="6">
        <v>78740508047</v>
      </c>
      <c r="P17" s="6"/>
      <c r="Q17" s="6">
        <f t="shared" si="1"/>
        <v>480306703</v>
      </c>
    </row>
    <row r="18" spans="1:17">
      <c r="A18" s="1" t="s">
        <v>24</v>
      </c>
      <c r="C18" s="6">
        <v>9520000</v>
      </c>
      <c r="D18" s="6"/>
      <c r="E18" s="6">
        <v>55549899720</v>
      </c>
      <c r="F18" s="6"/>
      <c r="G18" s="6">
        <v>55692034079</v>
      </c>
      <c r="H18" s="6"/>
      <c r="I18" s="6">
        <f t="shared" si="0"/>
        <v>-142134359</v>
      </c>
      <c r="J18" s="6"/>
      <c r="K18" s="6">
        <v>9520000</v>
      </c>
      <c r="L18" s="6"/>
      <c r="M18" s="6">
        <v>55549899720</v>
      </c>
      <c r="N18" s="6"/>
      <c r="O18" s="6">
        <v>55567313464</v>
      </c>
      <c r="P18" s="6"/>
      <c r="Q18" s="6">
        <f t="shared" si="1"/>
        <v>-17413744</v>
      </c>
    </row>
    <row r="19" spans="1:17">
      <c r="A19" s="1" t="s">
        <v>16</v>
      </c>
      <c r="C19" s="6">
        <v>9595000</v>
      </c>
      <c r="D19" s="6"/>
      <c r="E19" s="6">
        <v>87558011505</v>
      </c>
      <c r="F19" s="6"/>
      <c r="G19" s="6">
        <v>87646890828</v>
      </c>
      <c r="H19" s="6"/>
      <c r="I19" s="6">
        <f t="shared" si="0"/>
        <v>-88879323</v>
      </c>
      <c r="J19" s="6"/>
      <c r="K19" s="6">
        <v>9595000</v>
      </c>
      <c r="L19" s="6"/>
      <c r="M19" s="6">
        <v>87558011505</v>
      </c>
      <c r="N19" s="6"/>
      <c r="O19" s="6">
        <v>87106871286</v>
      </c>
      <c r="P19" s="6"/>
      <c r="Q19" s="6">
        <f t="shared" si="1"/>
        <v>451140219</v>
      </c>
    </row>
    <row r="20" spans="1:17">
      <c r="A20" s="1" t="s">
        <v>56</v>
      </c>
      <c r="C20" s="6">
        <v>80986</v>
      </c>
      <c r="D20" s="6"/>
      <c r="E20" s="6">
        <v>80703468156</v>
      </c>
      <c r="F20" s="6"/>
      <c r="G20" s="6">
        <v>79926993170</v>
      </c>
      <c r="H20" s="6"/>
      <c r="I20" s="6">
        <f t="shared" si="0"/>
        <v>776474986</v>
      </c>
      <c r="J20" s="6"/>
      <c r="K20" s="6">
        <v>80986</v>
      </c>
      <c r="L20" s="6"/>
      <c r="M20" s="6">
        <v>80703468156</v>
      </c>
      <c r="N20" s="6"/>
      <c r="O20" s="6">
        <v>78472563307</v>
      </c>
      <c r="P20" s="6"/>
      <c r="Q20" s="6">
        <f t="shared" si="1"/>
        <v>2230904849</v>
      </c>
    </row>
    <row r="21" spans="1:17">
      <c r="A21" s="1" t="s">
        <v>59</v>
      </c>
      <c r="C21" s="6">
        <v>6037</v>
      </c>
      <c r="D21" s="6"/>
      <c r="E21" s="6">
        <v>5922062574</v>
      </c>
      <c r="F21" s="6"/>
      <c r="G21" s="6">
        <v>5821945005</v>
      </c>
      <c r="H21" s="6"/>
      <c r="I21" s="6">
        <f t="shared" si="0"/>
        <v>100117569</v>
      </c>
      <c r="J21" s="6"/>
      <c r="K21" s="6">
        <v>6037</v>
      </c>
      <c r="L21" s="6"/>
      <c r="M21" s="6">
        <v>5922062574</v>
      </c>
      <c r="N21" s="6"/>
      <c r="O21" s="6">
        <v>5524845650</v>
      </c>
      <c r="P21" s="6"/>
      <c r="Q21" s="6">
        <f t="shared" si="1"/>
        <v>397216924</v>
      </c>
    </row>
    <row r="22" spans="1:17">
      <c r="A22" s="1" t="s">
        <v>138</v>
      </c>
      <c r="C22" s="6">
        <v>55000</v>
      </c>
      <c r="D22" s="6"/>
      <c r="E22" s="6">
        <v>54379971843</v>
      </c>
      <c r="F22" s="6"/>
      <c r="G22" s="6">
        <v>54440130937</v>
      </c>
      <c r="H22" s="6"/>
      <c r="I22" s="6">
        <f t="shared" si="0"/>
        <v>-60159094</v>
      </c>
      <c r="J22" s="6"/>
      <c r="K22" s="6">
        <v>55000</v>
      </c>
      <c r="L22" s="6"/>
      <c r="M22" s="6">
        <v>54379971843</v>
      </c>
      <c r="N22" s="6"/>
      <c r="O22" s="6">
        <v>54990031250</v>
      </c>
      <c r="P22" s="6"/>
      <c r="Q22" s="6">
        <f t="shared" si="1"/>
        <v>-610059407</v>
      </c>
    </row>
    <row r="23" spans="1:17">
      <c r="A23" s="1" t="s">
        <v>141</v>
      </c>
      <c r="C23" s="6">
        <v>75000</v>
      </c>
      <c r="D23" s="6"/>
      <c r="E23" s="6">
        <v>74178727668</v>
      </c>
      <c r="F23" s="6"/>
      <c r="G23" s="6">
        <v>74236542187</v>
      </c>
      <c r="H23" s="6"/>
      <c r="I23" s="6">
        <f t="shared" si="0"/>
        <v>-57814519</v>
      </c>
      <c r="J23" s="6"/>
      <c r="K23" s="6">
        <v>75000</v>
      </c>
      <c r="L23" s="6"/>
      <c r="M23" s="6">
        <v>74178727668</v>
      </c>
      <c r="N23" s="6"/>
      <c r="O23" s="6">
        <v>74986406250</v>
      </c>
      <c r="P23" s="6"/>
      <c r="Q23" s="6">
        <f t="shared" si="1"/>
        <v>-807678582</v>
      </c>
    </row>
    <row r="24" spans="1:17">
      <c r="A24" s="1" t="s">
        <v>62</v>
      </c>
      <c r="C24" s="6">
        <v>52392</v>
      </c>
      <c r="D24" s="6"/>
      <c r="E24" s="6">
        <v>51187868564</v>
      </c>
      <c r="F24" s="6"/>
      <c r="G24" s="6">
        <v>50359910707</v>
      </c>
      <c r="H24" s="6"/>
      <c r="I24" s="6">
        <f t="shared" si="0"/>
        <v>827957857</v>
      </c>
      <c r="J24" s="6"/>
      <c r="K24" s="6">
        <v>52392</v>
      </c>
      <c r="L24" s="6"/>
      <c r="M24" s="6">
        <v>51187868564</v>
      </c>
      <c r="N24" s="6"/>
      <c r="O24" s="6">
        <v>47718365798</v>
      </c>
      <c r="P24" s="6"/>
      <c r="Q24" s="6">
        <f t="shared" si="1"/>
        <v>3469502766</v>
      </c>
    </row>
    <row r="25" spans="1:17">
      <c r="A25" s="1" t="s">
        <v>65</v>
      </c>
      <c r="C25" s="6">
        <v>45710</v>
      </c>
      <c r="D25" s="6"/>
      <c r="E25" s="6">
        <v>43755644631</v>
      </c>
      <c r="F25" s="6"/>
      <c r="G25" s="6">
        <v>43051015588</v>
      </c>
      <c r="H25" s="6"/>
      <c r="I25" s="6">
        <f t="shared" si="0"/>
        <v>704629043</v>
      </c>
      <c r="J25" s="6"/>
      <c r="K25" s="6">
        <v>45710</v>
      </c>
      <c r="L25" s="6"/>
      <c r="M25" s="6">
        <v>43755644631</v>
      </c>
      <c r="N25" s="6"/>
      <c r="O25" s="6">
        <v>40847735905</v>
      </c>
      <c r="P25" s="6"/>
      <c r="Q25" s="6">
        <f t="shared" si="1"/>
        <v>2907908726</v>
      </c>
    </row>
    <row r="26" spans="1:17">
      <c r="A26" s="1" t="s">
        <v>74</v>
      </c>
      <c r="C26" s="6">
        <v>66730</v>
      </c>
      <c r="D26" s="6"/>
      <c r="E26" s="6">
        <v>50941188865</v>
      </c>
      <c r="F26" s="6"/>
      <c r="G26" s="6">
        <v>50707026986</v>
      </c>
      <c r="H26" s="6"/>
      <c r="I26" s="6">
        <f t="shared" si="0"/>
        <v>234161879</v>
      </c>
      <c r="J26" s="6"/>
      <c r="K26" s="6">
        <v>66730</v>
      </c>
      <c r="L26" s="6"/>
      <c r="M26" s="6">
        <v>50941188865</v>
      </c>
      <c r="N26" s="6"/>
      <c r="O26" s="6">
        <v>50017243832</v>
      </c>
      <c r="P26" s="6"/>
      <c r="Q26" s="6">
        <f t="shared" si="1"/>
        <v>923945033</v>
      </c>
    </row>
    <row r="27" spans="1:17">
      <c r="A27" s="1" t="s">
        <v>77</v>
      </c>
      <c r="C27" s="6">
        <v>105595</v>
      </c>
      <c r="D27" s="6"/>
      <c r="E27" s="6">
        <v>79407511294</v>
      </c>
      <c r="F27" s="6"/>
      <c r="G27" s="6">
        <v>77914279973</v>
      </c>
      <c r="H27" s="6"/>
      <c r="I27" s="6">
        <f t="shared" si="0"/>
        <v>1493231321</v>
      </c>
      <c r="J27" s="6"/>
      <c r="K27" s="6">
        <v>105595</v>
      </c>
      <c r="L27" s="6"/>
      <c r="M27" s="6">
        <v>79407511294</v>
      </c>
      <c r="N27" s="6"/>
      <c r="O27" s="6">
        <v>77021330064</v>
      </c>
      <c r="P27" s="6"/>
      <c r="Q27" s="6">
        <f t="shared" si="1"/>
        <v>2386181230</v>
      </c>
    </row>
    <row r="28" spans="1:17">
      <c r="A28" s="1" t="s">
        <v>115</v>
      </c>
      <c r="C28" s="6">
        <v>105000</v>
      </c>
      <c r="D28" s="6"/>
      <c r="E28" s="6">
        <v>104980968750</v>
      </c>
      <c r="F28" s="6"/>
      <c r="G28" s="6">
        <v>103931159062</v>
      </c>
      <c r="H28" s="6"/>
      <c r="I28" s="6">
        <f t="shared" si="0"/>
        <v>1049809688</v>
      </c>
      <c r="J28" s="6"/>
      <c r="K28" s="6">
        <v>105000</v>
      </c>
      <c r="L28" s="6"/>
      <c r="M28" s="6">
        <v>104980968750</v>
      </c>
      <c r="N28" s="6"/>
      <c r="O28" s="6">
        <v>104319609494</v>
      </c>
      <c r="P28" s="6"/>
      <c r="Q28" s="6">
        <f t="shared" si="1"/>
        <v>661359256</v>
      </c>
    </row>
    <row r="29" spans="1:17">
      <c r="A29" s="1" t="s">
        <v>117</v>
      </c>
      <c r="C29" s="6">
        <v>400000</v>
      </c>
      <c r="D29" s="6"/>
      <c r="E29" s="6">
        <v>394177342405</v>
      </c>
      <c r="F29" s="6"/>
      <c r="G29" s="6">
        <v>390194864360</v>
      </c>
      <c r="H29" s="6"/>
      <c r="I29" s="6">
        <f t="shared" si="0"/>
        <v>3982478045</v>
      </c>
      <c r="J29" s="6"/>
      <c r="K29" s="6">
        <v>400000</v>
      </c>
      <c r="L29" s="6"/>
      <c r="M29" s="6">
        <v>394177342405</v>
      </c>
      <c r="N29" s="6"/>
      <c r="O29" s="6">
        <v>386037617997</v>
      </c>
      <c r="P29" s="6"/>
      <c r="Q29" s="6">
        <f t="shared" si="1"/>
        <v>8139724408</v>
      </c>
    </row>
    <row r="30" spans="1:17">
      <c r="A30" s="1" t="s">
        <v>120</v>
      </c>
      <c r="C30" s="6">
        <v>200000</v>
      </c>
      <c r="D30" s="6"/>
      <c r="E30" s="6">
        <v>189919970765</v>
      </c>
      <c r="F30" s="6"/>
      <c r="G30" s="6">
        <v>189678214591</v>
      </c>
      <c r="H30" s="6"/>
      <c r="I30" s="6">
        <f t="shared" si="0"/>
        <v>241756174</v>
      </c>
      <c r="J30" s="6"/>
      <c r="K30" s="6">
        <v>200000</v>
      </c>
      <c r="L30" s="6"/>
      <c r="M30" s="6">
        <v>189919970765</v>
      </c>
      <c r="N30" s="6"/>
      <c r="O30" s="6">
        <v>188970142952</v>
      </c>
      <c r="P30" s="6"/>
      <c r="Q30" s="6">
        <f t="shared" si="1"/>
        <v>949827813</v>
      </c>
    </row>
    <row r="31" spans="1:17">
      <c r="A31" s="1" t="s">
        <v>82</v>
      </c>
      <c r="C31" s="6">
        <v>479437</v>
      </c>
      <c r="D31" s="6"/>
      <c r="E31" s="6">
        <v>428366425190</v>
      </c>
      <c r="F31" s="6"/>
      <c r="G31" s="6">
        <v>421286424183</v>
      </c>
      <c r="H31" s="6"/>
      <c r="I31" s="6">
        <f t="shared" si="0"/>
        <v>7080001007</v>
      </c>
      <c r="J31" s="6"/>
      <c r="K31" s="6">
        <v>479437</v>
      </c>
      <c r="L31" s="6"/>
      <c r="M31" s="6">
        <v>428366425190</v>
      </c>
      <c r="N31" s="6"/>
      <c r="O31" s="6">
        <v>401414064929</v>
      </c>
      <c r="P31" s="6"/>
      <c r="Q31" s="6">
        <f t="shared" si="1"/>
        <v>26952360261</v>
      </c>
    </row>
    <row r="32" spans="1:17">
      <c r="A32" s="1" t="s">
        <v>85</v>
      </c>
      <c r="C32" s="6">
        <v>319763</v>
      </c>
      <c r="D32" s="6"/>
      <c r="E32" s="6">
        <v>282539331712</v>
      </c>
      <c r="F32" s="6"/>
      <c r="G32" s="6">
        <v>279559496165</v>
      </c>
      <c r="H32" s="6"/>
      <c r="I32" s="6">
        <f t="shared" si="0"/>
        <v>2979835547</v>
      </c>
      <c r="J32" s="6"/>
      <c r="K32" s="6">
        <v>319763</v>
      </c>
      <c r="L32" s="6"/>
      <c r="M32" s="6">
        <v>282539331712</v>
      </c>
      <c r="N32" s="6"/>
      <c r="O32" s="6">
        <v>264060380229</v>
      </c>
      <c r="P32" s="6"/>
      <c r="Q32" s="6">
        <f t="shared" si="1"/>
        <v>18478951483</v>
      </c>
    </row>
    <row r="33" spans="1:17">
      <c r="A33" s="1" t="s">
        <v>91</v>
      </c>
      <c r="C33" s="6">
        <v>853714</v>
      </c>
      <c r="D33" s="6"/>
      <c r="E33" s="6">
        <v>741332438703</v>
      </c>
      <c r="F33" s="6"/>
      <c r="G33" s="6">
        <v>729802560160</v>
      </c>
      <c r="H33" s="6"/>
      <c r="I33" s="6">
        <f t="shared" si="0"/>
        <v>11529878543</v>
      </c>
      <c r="J33" s="6"/>
      <c r="K33" s="6">
        <v>853714</v>
      </c>
      <c r="L33" s="6"/>
      <c r="M33" s="6">
        <v>741332438703</v>
      </c>
      <c r="N33" s="6"/>
      <c r="O33" s="6">
        <v>693150027472</v>
      </c>
      <c r="P33" s="6"/>
      <c r="Q33" s="6">
        <f t="shared" si="1"/>
        <v>48182411231</v>
      </c>
    </row>
    <row r="34" spans="1:17">
      <c r="A34" s="1" t="s">
        <v>98</v>
      </c>
      <c r="C34" s="6">
        <v>409</v>
      </c>
      <c r="D34" s="6"/>
      <c r="E34" s="6">
        <v>336819561</v>
      </c>
      <c r="F34" s="6"/>
      <c r="G34" s="6">
        <v>334640311</v>
      </c>
      <c r="H34" s="6"/>
      <c r="I34" s="6">
        <f t="shared" si="0"/>
        <v>2179250</v>
      </c>
      <c r="J34" s="6"/>
      <c r="K34" s="6">
        <v>409</v>
      </c>
      <c r="L34" s="6"/>
      <c r="M34" s="6">
        <v>336819561</v>
      </c>
      <c r="N34" s="6"/>
      <c r="O34" s="6">
        <v>333240765</v>
      </c>
      <c r="P34" s="6"/>
      <c r="Q34" s="6">
        <f t="shared" si="1"/>
        <v>3578796</v>
      </c>
    </row>
    <row r="35" spans="1:17">
      <c r="A35" s="1" t="s">
        <v>104</v>
      </c>
      <c r="C35" s="6">
        <v>46702</v>
      </c>
      <c r="D35" s="6"/>
      <c r="E35" s="6">
        <v>36303336489</v>
      </c>
      <c r="F35" s="6"/>
      <c r="G35" s="6">
        <v>35538449688</v>
      </c>
      <c r="H35" s="6"/>
      <c r="I35" s="6">
        <f t="shared" si="0"/>
        <v>764886801</v>
      </c>
      <c r="J35" s="6"/>
      <c r="K35" s="6">
        <v>46702</v>
      </c>
      <c r="L35" s="6"/>
      <c r="M35" s="6">
        <v>36303336489</v>
      </c>
      <c r="N35" s="6"/>
      <c r="O35" s="6">
        <v>35018971346</v>
      </c>
      <c r="P35" s="6"/>
      <c r="Q35" s="6">
        <f t="shared" si="1"/>
        <v>1284365143</v>
      </c>
    </row>
    <row r="36" spans="1:17">
      <c r="A36" s="1" t="s">
        <v>107</v>
      </c>
      <c r="C36" s="6">
        <v>155519</v>
      </c>
      <c r="D36" s="6"/>
      <c r="E36" s="6">
        <v>122791405361</v>
      </c>
      <c r="F36" s="6"/>
      <c r="G36" s="6">
        <v>120694622712</v>
      </c>
      <c r="H36" s="6"/>
      <c r="I36" s="6">
        <f t="shared" si="0"/>
        <v>2096782649</v>
      </c>
      <c r="J36" s="6"/>
      <c r="K36" s="6">
        <v>155519</v>
      </c>
      <c r="L36" s="6"/>
      <c r="M36" s="6">
        <v>122791405361</v>
      </c>
      <c r="N36" s="6"/>
      <c r="O36" s="6">
        <v>118983691227</v>
      </c>
      <c r="P36" s="6"/>
      <c r="Q36" s="6">
        <f t="shared" si="1"/>
        <v>3807714134</v>
      </c>
    </row>
    <row r="37" spans="1:17">
      <c r="A37" s="1" t="s">
        <v>123</v>
      </c>
      <c r="C37" s="6">
        <v>200000</v>
      </c>
      <c r="D37" s="6"/>
      <c r="E37" s="6">
        <v>190500665495</v>
      </c>
      <c r="F37" s="6"/>
      <c r="G37" s="6">
        <v>190247511387</v>
      </c>
      <c r="H37" s="6"/>
      <c r="I37" s="6">
        <f t="shared" si="0"/>
        <v>253154108</v>
      </c>
      <c r="J37" s="6"/>
      <c r="K37" s="6">
        <v>200000</v>
      </c>
      <c r="L37" s="6"/>
      <c r="M37" s="6">
        <v>190500665495</v>
      </c>
      <c r="N37" s="6"/>
      <c r="O37" s="6">
        <v>189467252835</v>
      </c>
      <c r="P37" s="6"/>
      <c r="Q37" s="6">
        <f t="shared" si="1"/>
        <v>1033412660</v>
      </c>
    </row>
    <row r="38" spans="1:17">
      <c r="A38" s="1" t="s">
        <v>71</v>
      </c>
      <c r="C38" s="6">
        <v>191138</v>
      </c>
      <c r="D38" s="6"/>
      <c r="E38" s="6">
        <v>182295593651</v>
      </c>
      <c r="F38" s="6"/>
      <c r="G38" s="6">
        <v>179130730969</v>
      </c>
      <c r="H38" s="6"/>
      <c r="I38" s="6">
        <f t="shared" si="0"/>
        <v>3164862682</v>
      </c>
      <c r="J38" s="6"/>
      <c r="K38" s="6">
        <v>191138</v>
      </c>
      <c r="L38" s="6"/>
      <c r="M38" s="6">
        <v>182295593651</v>
      </c>
      <c r="N38" s="6"/>
      <c r="O38" s="6">
        <v>170244424904</v>
      </c>
      <c r="P38" s="6"/>
      <c r="Q38" s="6">
        <f t="shared" si="1"/>
        <v>12051168747</v>
      </c>
    </row>
    <row r="39" spans="1:17">
      <c r="A39" s="1" t="s">
        <v>95</v>
      </c>
      <c r="C39" s="6">
        <v>335927</v>
      </c>
      <c r="D39" s="6"/>
      <c r="E39" s="6">
        <v>281855819428</v>
      </c>
      <c r="F39" s="6"/>
      <c r="G39" s="6">
        <v>276757035963</v>
      </c>
      <c r="H39" s="6"/>
      <c r="I39" s="6">
        <f t="shared" si="0"/>
        <v>5098783465</v>
      </c>
      <c r="J39" s="6"/>
      <c r="K39" s="6">
        <v>335927</v>
      </c>
      <c r="L39" s="6"/>
      <c r="M39" s="6">
        <v>281855819428</v>
      </c>
      <c r="N39" s="6"/>
      <c r="O39" s="6">
        <v>265617198318</v>
      </c>
      <c r="P39" s="6"/>
      <c r="Q39" s="6">
        <f t="shared" si="1"/>
        <v>16238621110</v>
      </c>
    </row>
    <row r="40" spans="1:17">
      <c r="A40" s="1" t="s">
        <v>137</v>
      </c>
      <c r="C40" s="6">
        <v>327254</v>
      </c>
      <c r="D40" s="6"/>
      <c r="E40" s="6">
        <v>310907588171</v>
      </c>
      <c r="F40" s="6"/>
      <c r="G40" s="6">
        <v>310653685096</v>
      </c>
      <c r="H40" s="6"/>
      <c r="I40" s="6">
        <f t="shared" si="0"/>
        <v>253903075</v>
      </c>
      <c r="J40" s="6"/>
      <c r="K40" s="6">
        <v>327254</v>
      </c>
      <c r="L40" s="6"/>
      <c r="M40" s="6">
        <v>310907588171</v>
      </c>
      <c r="N40" s="6"/>
      <c r="O40" s="6">
        <v>308927325770</v>
      </c>
      <c r="P40" s="6"/>
      <c r="Q40" s="6">
        <f t="shared" si="1"/>
        <v>1980262401</v>
      </c>
    </row>
    <row r="41" spans="1:17">
      <c r="A41" s="1" t="s">
        <v>109</v>
      </c>
      <c r="C41" s="6">
        <v>65094</v>
      </c>
      <c r="D41" s="6"/>
      <c r="E41" s="6">
        <v>53786534783</v>
      </c>
      <c r="F41" s="6"/>
      <c r="G41" s="6">
        <v>52969458501</v>
      </c>
      <c r="H41" s="6"/>
      <c r="I41" s="6">
        <f t="shared" si="0"/>
        <v>817076282</v>
      </c>
      <c r="J41" s="6"/>
      <c r="K41" s="6">
        <v>65094</v>
      </c>
      <c r="L41" s="6"/>
      <c r="M41" s="6">
        <v>53786534783</v>
      </c>
      <c r="N41" s="6"/>
      <c r="O41" s="6">
        <v>52593879925</v>
      </c>
      <c r="P41" s="6"/>
      <c r="Q41" s="6">
        <f t="shared" si="1"/>
        <v>1192654858</v>
      </c>
    </row>
    <row r="42" spans="1:17">
      <c r="A42" s="1" t="s">
        <v>43</v>
      </c>
      <c r="C42" s="6">
        <v>376037</v>
      </c>
      <c r="D42" s="6"/>
      <c r="E42" s="6">
        <v>287202975360</v>
      </c>
      <c r="F42" s="6"/>
      <c r="G42" s="6">
        <v>281319185294</v>
      </c>
      <c r="H42" s="6"/>
      <c r="I42" s="6">
        <f t="shared" si="0"/>
        <v>5883790066</v>
      </c>
      <c r="J42" s="6"/>
      <c r="K42" s="6">
        <v>376037</v>
      </c>
      <c r="L42" s="6"/>
      <c r="M42" s="6">
        <v>287202975360</v>
      </c>
      <c r="N42" s="6"/>
      <c r="O42" s="6">
        <v>274838907573</v>
      </c>
      <c r="P42" s="6"/>
      <c r="Q42" s="6">
        <f t="shared" si="1"/>
        <v>12364067787</v>
      </c>
    </row>
    <row r="43" spans="1:17">
      <c r="A43" s="1" t="s">
        <v>134</v>
      </c>
      <c r="C43" s="6">
        <v>260000</v>
      </c>
      <c r="D43" s="6"/>
      <c r="E43" s="6">
        <v>252375768599</v>
      </c>
      <c r="F43" s="6"/>
      <c r="G43" s="6">
        <v>249710991677</v>
      </c>
      <c r="H43" s="6"/>
      <c r="I43" s="6">
        <f t="shared" si="0"/>
        <v>2664776922</v>
      </c>
      <c r="J43" s="6"/>
      <c r="K43" s="6">
        <v>260000</v>
      </c>
      <c r="L43" s="6"/>
      <c r="M43" s="6">
        <v>252375768599</v>
      </c>
      <c r="N43" s="6"/>
      <c r="O43" s="6">
        <v>247850248998</v>
      </c>
      <c r="P43" s="6"/>
      <c r="Q43" s="6">
        <f t="shared" si="1"/>
        <v>4525519601</v>
      </c>
    </row>
    <row r="44" spans="1:17">
      <c r="A44" s="1" t="s">
        <v>125</v>
      </c>
      <c r="C44" s="6">
        <v>100000</v>
      </c>
      <c r="D44" s="6"/>
      <c r="E44" s="6">
        <v>96213858076</v>
      </c>
      <c r="F44" s="6"/>
      <c r="G44" s="6">
        <v>95887617218</v>
      </c>
      <c r="H44" s="6"/>
      <c r="I44" s="6">
        <f t="shared" si="0"/>
        <v>326240858</v>
      </c>
      <c r="J44" s="6"/>
      <c r="K44" s="6">
        <v>100000</v>
      </c>
      <c r="L44" s="6"/>
      <c r="M44" s="6">
        <v>96213858076</v>
      </c>
      <c r="N44" s="6"/>
      <c r="O44" s="6">
        <v>95087062345</v>
      </c>
      <c r="P44" s="6"/>
      <c r="Q44" s="6">
        <f t="shared" si="1"/>
        <v>1126795731</v>
      </c>
    </row>
    <row r="45" spans="1:17">
      <c r="A45" s="1" t="s">
        <v>47</v>
      </c>
      <c r="C45" s="6">
        <v>252560</v>
      </c>
      <c r="D45" s="6"/>
      <c r="E45" s="6">
        <v>189679089152</v>
      </c>
      <c r="F45" s="6"/>
      <c r="G45" s="6">
        <v>186101131170</v>
      </c>
      <c r="H45" s="6"/>
      <c r="I45" s="6">
        <f t="shared" si="0"/>
        <v>3577957982</v>
      </c>
      <c r="J45" s="6"/>
      <c r="K45" s="6">
        <v>252560</v>
      </c>
      <c r="L45" s="6"/>
      <c r="M45" s="6">
        <v>189679089152</v>
      </c>
      <c r="N45" s="6"/>
      <c r="O45" s="6">
        <v>178580526430</v>
      </c>
      <c r="P45" s="6"/>
      <c r="Q45" s="6">
        <f t="shared" si="1"/>
        <v>11098562722</v>
      </c>
    </row>
    <row r="46" spans="1:17">
      <c r="A46" s="1" t="s">
        <v>53</v>
      </c>
      <c r="C46" s="6">
        <v>39715</v>
      </c>
      <c r="D46" s="6"/>
      <c r="E46" s="6">
        <v>29041690514</v>
      </c>
      <c r="F46" s="6"/>
      <c r="G46" s="6">
        <v>34821011246</v>
      </c>
      <c r="H46" s="6"/>
      <c r="I46" s="6">
        <f t="shared" si="0"/>
        <v>-5779320732</v>
      </c>
      <c r="J46" s="6"/>
      <c r="K46" s="6">
        <v>39715</v>
      </c>
      <c r="L46" s="6"/>
      <c r="M46" s="6">
        <v>29041690514</v>
      </c>
      <c r="N46" s="6"/>
      <c r="O46" s="6">
        <v>27732795760</v>
      </c>
      <c r="P46" s="6"/>
      <c r="Q46" s="6">
        <f t="shared" si="1"/>
        <v>1308894754</v>
      </c>
    </row>
    <row r="47" spans="1:17">
      <c r="A47" s="1" t="s">
        <v>128</v>
      </c>
      <c r="C47" s="6">
        <v>50000</v>
      </c>
      <c r="D47" s="6"/>
      <c r="E47" s="6">
        <v>47321321455</v>
      </c>
      <c r="F47" s="6"/>
      <c r="G47" s="6">
        <v>47229988012</v>
      </c>
      <c r="H47" s="6"/>
      <c r="I47" s="6">
        <f t="shared" si="0"/>
        <v>91333443</v>
      </c>
      <c r="J47" s="6"/>
      <c r="K47" s="6">
        <v>50000</v>
      </c>
      <c r="L47" s="6"/>
      <c r="M47" s="6">
        <v>47321321455</v>
      </c>
      <c r="N47" s="6"/>
      <c r="O47" s="6">
        <v>47019576156</v>
      </c>
      <c r="P47" s="6"/>
      <c r="Q47" s="6">
        <f t="shared" si="1"/>
        <v>301745299</v>
      </c>
    </row>
    <row r="48" spans="1:17">
      <c r="A48" s="1" t="s">
        <v>88</v>
      </c>
      <c r="C48" s="6">
        <v>6616</v>
      </c>
      <c r="D48" s="6"/>
      <c r="E48" s="6">
        <v>4236581500</v>
      </c>
      <c r="F48" s="6"/>
      <c r="G48" s="6">
        <v>4181347913</v>
      </c>
      <c r="H48" s="6"/>
      <c r="I48" s="6">
        <f t="shared" si="0"/>
        <v>55233587</v>
      </c>
      <c r="J48" s="6"/>
      <c r="K48" s="6">
        <v>6616</v>
      </c>
      <c r="L48" s="6"/>
      <c r="M48" s="6">
        <v>4236581500</v>
      </c>
      <c r="N48" s="6"/>
      <c r="O48" s="6">
        <v>3963702285</v>
      </c>
      <c r="P48" s="6"/>
      <c r="Q48" s="6">
        <f t="shared" si="1"/>
        <v>272879215</v>
      </c>
    </row>
    <row r="49" spans="1:17">
      <c r="A49" s="1" t="s">
        <v>144</v>
      </c>
      <c r="C49" s="6">
        <v>110900</v>
      </c>
      <c r="D49" s="6"/>
      <c r="E49" s="6">
        <v>67352886076</v>
      </c>
      <c r="F49" s="6"/>
      <c r="G49" s="6">
        <v>67480880662</v>
      </c>
      <c r="H49" s="6"/>
      <c r="I49" s="6">
        <f t="shared" si="0"/>
        <v>-127994586</v>
      </c>
      <c r="J49" s="6"/>
      <c r="K49" s="6">
        <v>110900</v>
      </c>
      <c r="L49" s="6"/>
      <c r="M49" s="6">
        <v>67352886076</v>
      </c>
      <c r="N49" s="6"/>
      <c r="O49" s="6">
        <v>67480880662</v>
      </c>
      <c r="P49" s="6"/>
      <c r="Q49" s="6">
        <f t="shared" si="1"/>
        <v>-127994586</v>
      </c>
    </row>
    <row r="50" spans="1:17">
      <c r="A50" s="1" t="s">
        <v>94</v>
      </c>
      <c r="C50" s="6">
        <v>87240</v>
      </c>
      <c r="D50" s="6"/>
      <c r="E50" s="6">
        <v>54734050055</v>
      </c>
      <c r="F50" s="6"/>
      <c r="G50" s="6">
        <v>57276474452</v>
      </c>
      <c r="H50" s="6"/>
      <c r="I50" s="6">
        <f t="shared" si="0"/>
        <v>-2542424397</v>
      </c>
      <c r="J50" s="6"/>
      <c r="K50" s="6">
        <v>87240</v>
      </c>
      <c r="L50" s="6"/>
      <c r="M50" s="6">
        <v>54734050055</v>
      </c>
      <c r="N50" s="6"/>
      <c r="O50" s="6">
        <v>51403845266</v>
      </c>
      <c r="P50" s="6"/>
      <c r="Q50" s="6">
        <f t="shared" si="1"/>
        <v>3330204789</v>
      </c>
    </row>
    <row r="51" spans="1:17">
      <c r="A51" s="1" t="s">
        <v>79</v>
      </c>
      <c r="C51" s="6">
        <v>71628</v>
      </c>
      <c r="D51" s="6"/>
      <c r="E51" s="6">
        <v>42032286027</v>
      </c>
      <c r="F51" s="6"/>
      <c r="G51" s="6">
        <v>41776754428</v>
      </c>
      <c r="H51" s="6"/>
      <c r="I51" s="6">
        <f t="shared" si="0"/>
        <v>255531599</v>
      </c>
      <c r="J51" s="6"/>
      <c r="K51" s="6">
        <v>71628</v>
      </c>
      <c r="L51" s="6"/>
      <c r="M51" s="6">
        <v>42032286027</v>
      </c>
      <c r="N51" s="6"/>
      <c r="O51" s="6">
        <v>40966067671</v>
      </c>
      <c r="P51" s="6"/>
      <c r="Q51" s="6">
        <f t="shared" si="1"/>
        <v>1066218356</v>
      </c>
    </row>
    <row r="52" spans="1:17">
      <c r="A52" s="1" t="s">
        <v>101</v>
      </c>
      <c r="C52" s="6">
        <v>167112</v>
      </c>
      <c r="D52" s="6"/>
      <c r="E52" s="6">
        <v>100259051472</v>
      </c>
      <c r="F52" s="6"/>
      <c r="G52" s="6">
        <v>100600677756</v>
      </c>
      <c r="H52" s="6"/>
      <c r="I52" s="6">
        <f t="shared" si="0"/>
        <v>-341626284</v>
      </c>
      <c r="J52" s="6"/>
      <c r="K52" s="6">
        <v>167112</v>
      </c>
      <c r="L52" s="6"/>
      <c r="M52" s="6">
        <v>100259051472</v>
      </c>
      <c r="N52" s="6"/>
      <c r="O52" s="6">
        <v>100077996512</v>
      </c>
      <c r="P52" s="6"/>
      <c r="Q52" s="6">
        <f t="shared" si="1"/>
        <v>181054960</v>
      </c>
    </row>
    <row r="53" spans="1:17">
      <c r="A53" s="1" t="s">
        <v>149</v>
      </c>
      <c r="C53" s="6">
        <v>300</v>
      </c>
      <c r="D53" s="6"/>
      <c r="E53" s="6">
        <v>178920564</v>
      </c>
      <c r="F53" s="6"/>
      <c r="G53" s="6">
        <v>179308491</v>
      </c>
      <c r="H53" s="6"/>
      <c r="I53" s="6">
        <f t="shared" si="0"/>
        <v>-387927</v>
      </c>
      <c r="J53" s="6"/>
      <c r="K53" s="6">
        <v>300</v>
      </c>
      <c r="L53" s="6"/>
      <c r="M53" s="6">
        <v>178920564</v>
      </c>
      <c r="N53" s="6"/>
      <c r="O53" s="6">
        <v>179308491</v>
      </c>
      <c r="P53" s="6"/>
      <c r="Q53" s="6">
        <f t="shared" si="1"/>
        <v>-387927</v>
      </c>
    </row>
    <row r="54" spans="1:17">
      <c r="A54" s="1" t="s">
        <v>146</v>
      </c>
      <c r="C54" s="6">
        <v>44400</v>
      </c>
      <c r="D54" s="6"/>
      <c r="E54" s="6">
        <v>25947096236</v>
      </c>
      <c r="F54" s="6"/>
      <c r="G54" s="6">
        <v>25859208069</v>
      </c>
      <c r="H54" s="6"/>
      <c r="I54" s="6">
        <f t="shared" si="0"/>
        <v>87888167</v>
      </c>
      <c r="J54" s="6"/>
      <c r="K54" s="6">
        <v>44400</v>
      </c>
      <c r="L54" s="6"/>
      <c r="M54" s="6">
        <v>25947096236</v>
      </c>
      <c r="N54" s="6"/>
      <c r="O54" s="6">
        <v>25859208069</v>
      </c>
      <c r="P54" s="6"/>
      <c r="Q54" s="6">
        <f t="shared" si="1"/>
        <v>87888167</v>
      </c>
    </row>
    <row r="55" spans="1:17">
      <c r="A55" s="1" t="s">
        <v>152</v>
      </c>
      <c r="C55" s="6">
        <v>16600</v>
      </c>
      <c r="D55" s="6"/>
      <c r="E55" s="6">
        <v>9622006095</v>
      </c>
      <c r="F55" s="6"/>
      <c r="G55" s="6">
        <v>9607936116</v>
      </c>
      <c r="H55" s="6"/>
      <c r="I55" s="6">
        <f t="shared" si="0"/>
        <v>14069979</v>
      </c>
      <c r="J55" s="6"/>
      <c r="K55" s="6">
        <v>16600</v>
      </c>
      <c r="L55" s="6"/>
      <c r="M55" s="6">
        <v>9622006095</v>
      </c>
      <c r="N55" s="6"/>
      <c r="O55" s="6">
        <v>9607936116</v>
      </c>
      <c r="P55" s="6"/>
      <c r="Q55" s="6">
        <f t="shared" si="1"/>
        <v>14069979</v>
      </c>
    </row>
    <row r="56" spans="1:17">
      <c r="A56" s="1" t="s">
        <v>155</v>
      </c>
      <c r="C56" s="6">
        <v>300000</v>
      </c>
      <c r="D56" s="6"/>
      <c r="E56" s="6">
        <v>293943713060</v>
      </c>
      <c r="F56" s="6"/>
      <c r="G56" s="6">
        <v>293640000000</v>
      </c>
      <c r="H56" s="6"/>
      <c r="I56" s="6">
        <f t="shared" si="0"/>
        <v>303713060</v>
      </c>
      <c r="J56" s="6"/>
      <c r="K56" s="6">
        <v>300000</v>
      </c>
      <c r="L56" s="6"/>
      <c r="M56" s="6">
        <v>293943713060</v>
      </c>
      <c r="N56" s="6"/>
      <c r="O56" s="6">
        <v>293640000000</v>
      </c>
      <c r="P56" s="6"/>
      <c r="Q56" s="6">
        <f t="shared" si="1"/>
        <v>303713060</v>
      </c>
    </row>
    <row r="57" spans="1:17">
      <c r="A57" s="1" t="s">
        <v>142</v>
      </c>
      <c r="C57" s="6">
        <v>200000</v>
      </c>
      <c r="D57" s="6"/>
      <c r="E57" s="6">
        <v>190567453387</v>
      </c>
      <c r="F57" s="6"/>
      <c r="G57" s="6">
        <v>190602000000</v>
      </c>
      <c r="H57" s="6"/>
      <c r="I57" s="6">
        <f t="shared" si="0"/>
        <v>-34546613</v>
      </c>
      <c r="J57" s="6"/>
      <c r="K57" s="6">
        <v>200000</v>
      </c>
      <c r="L57" s="6"/>
      <c r="M57" s="6">
        <v>190567453387</v>
      </c>
      <c r="N57" s="6"/>
      <c r="O57" s="6">
        <v>190602000000</v>
      </c>
      <c r="P57" s="6"/>
      <c r="Q57" s="6">
        <f t="shared" si="1"/>
        <v>-34546613</v>
      </c>
    </row>
    <row r="58" spans="1:17">
      <c r="A58" s="1" t="s">
        <v>50</v>
      </c>
      <c r="C58" s="6">
        <v>0</v>
      </c>
      <c r="D58" s="6"/>
      <c r="E58" s="6">
        <v>0</v>
      </c>
      <c r="F58" s="6"/>
      <c r="G58" s="6">
        <v>19626494861</v>
      </c>
      <c r="H58" s="6"/>
      <c r="I58" s="6">
        <f t="shared" si="0"/>
        <v>-19626494861</v>
      </c>
      <c r="J58" s="6"/>
      <c r="K58" s="6">
        <v>0</v>
      </c>
      <c r="L58" s="6"/>
      <c r="M58" s="6">
        <v>0</v>
      </c>
      <c r="N58" s="6"/>
      <c r="O58" s="6">
        <v>0</v>
      </c>
      <c r="P58" s="6"/>
      <c r="Q58" s="6">
        <f t="shared" si="1"/>
        <v>0</v>
      </c>
    </row>
    <row r="59" spans="1:17">
      <c r="A59" s="1" t="s">
        <v>112</v>
      </c>
      <c r="C59" s="6">
        <v>0</v>
      </c>
      <c r="D59" s="6"/>
      <c r="E59" s="6">
        <v>0</v>
      </c>
      <c r="F59" s="6"/>
      <c r="G59" s="6">
        <v>-8698423</v>
      </c>
      <c r="H59" s="6"/>
      <c r="I59" s="6">
        <f t="shared" si="0"/>
        <v>8698423</v>
      </c>
      <c r="J59" s="6"/>
      <c r="K59" s="6">
        <v>0</v>
      </c>
      <c r="L59" s="6"/>
      <c r="M59" s="6">
        <v>0</v>
      </c>
      <c r="N59" s="6"/>
      <c r="O59" s="6">
        <v>0</v>
      </c>
      <c r="P59" s="6"/>
      <c r="Q59" s="6">
        <f t="shared" si="1"/>
        <v>0</v>
      </c>
    </row>
    <row r="60" spans="1:17">
      <c r="A60" s="1" t="s">
        <v>68</v>
      </c>
      <c r="C60" s="6">
        <v>0</v>
      </c>
      <c r="D60" s="6"/>
      <c r="E60" s="6">
        <v>0</v>
      </c>
      <c r="F60" s="6"/>
      <c r="G60" s="6">
        <v>1612564613</v>
      </c>
      <c r="H60" s="6"/>
      <c r="I60" s="6">
        <f t="shared" si="0"/>
        <v>-1612564613</v>
      </c>
      <c r="J60" s="6"/>
      <c r="K60" s="6">
        <v>0</v>
      </c>
      <c r="L60" s="6"/>
      <c r="M60" s="6">
        <v>0</v>
      </c>
      <c r="N60" s="6"/>
      <c r="O60" s="6">
        <v>0</v>
      </c>
      <c r="P60" s="6"/>
      <c r="Q60" s="6">
        <f t="shared" si="1"/>
        <v>0</v>
      </c>
    </row>
    <row r="61" spans="1:17">
      <c r="A61" s="1" t="s">
        <v>131</v>
      </c>
      <c r="C61" s="6">
        <v>0</v>
      </c>
      <c r="D61" s="6"/>
      <c r="E61" s="6">
        <v>0</v>
      </c>
      <c r="F61" s="6"/>
      <c r="G61" s="6">
        <v>366696</v>
      </c>
      <c r="H61" s="6"/>
      <c r="I61" s="6">
        <f t="shared" si="0"/>
        <v>-366696</v>
      </c>
      <c r="J61" s="6"/>
      <c r="K61" s="6">
        <v>0</v>
      </c>
      <c r="L61" s="6"/>
      <c r="M61" s="6">
        <v>0</v>
      </c>
      <c r="N61" s="6"/>
      <c r="O61" s="6">
        <v>0</v>
      </c>
      <c r="P61" s="6"/>
      <c r="Q61" s="6">
        <f t="shared" si="1"/>
        <v>0</v>
      </c>
    </row>
    <row r="62" spans="1:17" ht="24.75" thickBot="1">
      <c r="C62" s="6"/>
      <c r="D62" s="6"/>
      <c r="E62" s="8">
        <f>SUM(E8:E61)</f>
        <v>6188426614134</v>
      </c>
      <c r="F62" s="6"/>
      <c r="G62" s="8">
        <f>SUM(G8:G61)</f>
        <v>6165706638319</v>
      </c>
      <c r="H62" s="6"/>
      <c r="I62" s="8">
        <f>SUM(I8:I61)</f>
        <v>22719975815</v>
      </c>
      <c r="J62" s="6"/>
      <c r="K62" s="6"/>
      <c r="L62" s="6"/>
      <c r="M62" s="8">
        <f>SUM(M8:M61)</f>
        <v>6188426614134</v>
      </c>
      <c r="N62" s="6"/>
      <c r="O62" s="8">
        <f>SUM(O8:O61)</f>
        <v>5986204499383</v>
      </c>
      <c r="P62" s="6"/>
      <c r="Q62" s="8">
        <f>SUM(Q8:Q61)</f>
        <v>202222114751</v>
      </c>
    </row>
    <row r="63" spans="1:17" ht="24.75" thickTop="1"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17"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3:17"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8" spans="3:17">
      <c r="E68" s="4"/>
      <c r="F68" s="4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3:17">
      <c r="E69" s="4"/>
      <c r="F69" s="4"/>
      <c r="G69" s="5"/>
      <c r="H69" s="4"/>
      <c r="I69" s="5"/>
      <c r="J69" s="4"/>
      <c r="K69" s="4"/>
      <c r="L69" s="4"/>
      <c r="M69" s="4"/>
      <c r="N69" s="4"/>
      <c r="O69" s="5"/>
      <c r="P69" s="4"/>
      <c r="Q69" s="5"/>
    </row>
    <row r="70" spans="3:17">
      <c r="E70" s="4"/>
      <c r="F70" s="4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3:17"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3:17"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3:17"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3:17"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3:17"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3:17"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2"/>
  <sheetViews>
    <sheetView rightToLeft="1" workbookViewId="0">
      <selection activeCell="C33" sqref="C33"/>
    </sheetView>
  </sheetViews>
  <sheetFormatPr defaultRowHeight="24"/>
  <cols>
    <col min="1" max="1" width="33.14062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0.8554687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4.75">
      <c r="A3" s="23" t="s">
        <v>181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17" ht="24.75">
      <c r="A6" s="20" t="s">
        <v>3</v>
      </c>
      <c r="C6" s="21" t="s">
        <v>183</v>
      </c>
      <c r="D6" s="21" t="s">
        <v>183</v>
      </c>
      <c r="E6" s="21" t="s">
        <v>183</v>
      </c>
      <c r="F6" s="21" t="s">
        <v>183</v>
      </c>
      <c r="G6" s="21" t="s">
        <v>183</v>
      </c>
      <c r="H6" s="21" t="s">
        <v>183</v>
      </c>
      <c r="I6" s="21" t="s">
        <v>183</v>
      </c>
      <c r="K6" s="21" t="s">
        <v>184</v>
      </c>
      <c r="L6" s="21" t="s">
        <v>184</v>
      </c>
      <c r="M6" s="21" t="s">
        <v>184</v>
      </c>
      <c r="N6" s="21" t="s">
        <v>184</v>
      </c>
      <c r="O6" s="21" t="s">
        <v>184</v>
      </c>
      <c r="P6" s="21" t="s">
        <v>184</v>
      </c>
      <c r="Q6" s="21" t="s">
        <v>184</v>
      </c>
    </row>
    <row r="7" spans="1:17" ht="24.75">
      <c r="A7" s="21" t="s">
        <v>3</v>
      </c>
      <c r="C7" s="21" t="s">
        <v>7</v>
      </c>
      <c r="E7" s="21" t="s">
        <v>201</v>
      </c>
      <c r="G7" s="21" t="s">
        <v>202</v>
      </c>
      <c r="I7" s="21" t="s">
        <v>204</v>
      </c>
      <c r="K7" s="21" t="s">
        <v>7</v>
      </c>
      <c r="M7" s="21" t="s">
        <v>201</v>
      </c>
      <c r="O7" s="21" t="s">
        <v>202</v>
      </c>
      <c r="Q7" s="21" t="s">
        <v>204</v>
      </c>
    </row>
    <row r="8" spans="1:17">
      <c r="A8" s="1" t="s">
        <v>17</v>
      </c>
      <c r="C8" s="6">
        <v>5192000</v>
      </c>
      <c r="D8" s="6"/>
      <c r="E8" s="6">
        <v>61670927559</v>
      </c>
      <c r="F8" s="6"/>
      <c r="G8" s="6">
        <v>60534221364</v>
      </c>
      <c r="H8" s="6"/>
      <c r="I8" s="6">
        <f>E8-G8</f>
        <v>1136706195</v>
      </c>
      <c r="J8" s="6"/>
      <c r="K8" s="6">
        <v>5192000</v>
      </c>
      <c r="L8" s="6"/>
      <c r="M8" s="6">
        <v>61670927559</v>
      </c>
      <c r="N8" s="6"/>
      <c r="O8" s="6">
        <v>60534221364</v>
      </c>
      <c r="P8" s="6"/>
      <c r="Q8" s="6">
        <f>M8-O8</f>
        <v>1136706195</v>
      </c>
    </row>
    <row r="9" spans="1:17">
      <c r="A9" s="1" t="s">
        <v>205</v>
      </c>
      <c r="C9" s="6">
        <v>0</v>
      </c>
      <c r="D9" s="6"/>
      <c r="E9" s="6">
        <v>0</v>
      </c>
      <c r="F9" s="6"/>
      <c r="G9" s="6">
        <v>0</v>
      </c>
      <c r="H9" s="6"/>
      <c r="I9" s="6">
        <f t="shared" ref="I9:I25" si="0">E9-G9</f>
        <v>0</v>
      </c>
      <c r="J9" s="6"/>
      <c r="K9" s="6">
        <v>450000</v>
      </c>
      <c r="L9" s="6"/>
      <c r="M9" s="6">
        <v>31513579129</v>
      </c>
      <c r="N9" s="6"/>
      <c r="O9" s="6">
        <v>31535816314</v>
      </c>
      <c r="P9" s="6"/>
      <c r="Q9" s="6">
        <f>M9-O9</f>
        <v>-22237185</v>
      </c>
    </row>
    <row r="10" spans="1:17">
      <c r="A10" s="1" t="s">
        <v>16</v>
      </c>
      <c r="C10" s="6">
        <v>0</v>
      </c>
      <c r="D10" s="6"/>
      <c r="E10" s="6">
        <v>0</v>
      </c>
      <c r="F10" s="6"/>
      <c r="G10" s="6">
        <v>0</v>
      </c>
      <c r="H10" s="6"/>
      <c r="I10" s="6">
        <f t="shared" si="0"/>
        <v>0</v>
      </c>
      <c r="J10" s="6"/>
      <c r="K10" s="6">
        <v>2405000</v>
      </c>
      <c r="L10" s="6"/>
      <c r="M10" s="6">
        <v>17643876336</v>
      </c>
      <c r="N10" s="6"/>
      <c r="O10" s="6">
        <v>17133180683</v>
      </c>
      <c r="P10" s="6"/>
      <c r="Q10" s="6">
        <f>M10-O10</f>
        <v>510695653</v>
      </c>
    </row>
    <row r="11" spans="1:17">
      <c r="A11" s="1" t="s">
        <v>20</v>
      </c>
      <c r="C11" s="6">
        <v>0</v>
      </c>
      <c r="D11" s="6"/>
      <c r="E11" s="6">
        <v>0</v>
      </c>
      <c r="F11" s="6"/>
      <c r="G11" s="6">
        <v>0</v>
      </c>
      <c r="H11" s="6"/>
      <c r="I11" s="6">
        <f t="shared" si="0"/>
        <v>0</v>
      </c>
      <c r="J11" s="6"/>
      <c r="K11" s="6">
        <v>9490000</v>
      </c>
      <c r="L11" s="6"/>
      <c r="M11" s="6">
        <v>70953006640</v>
      </c>
      <c r="N11" s="6"/>
      <c r="O11" s="6">
        <v>53481582652</v>
      </c>
      <c r="P11" s="6"/>
      <c r="Q11" s="6">
        <f t="shared" ref="Q11:Q25" si="1">M11-O11</f>
        <v>17471423988</v>
      </c>
    </row>
    <row r="12" spans="1:17">
      <c r="A12" s="1" t="s">
        <v>68</v>
      </c>
      <c r="C12" s="6">
        <v>32031</v>
      </c>
      <c r="D12" s="6"/>
      <c r="E12" s="6">
        <v>32031000000</v>
      </c>
      <c r="F12" s="6"/>
      <c r="G12" s="6">
        <v>29982627483</v>
      </c>
      <c r="H12" s="6"/>
      <c r="I12" s="6">
        <f t="shared" si="0"/>
        <v>2048372517</v>
      </c>
      <c r="J12" s="6"/>
      <c r="K12" s="6">
        <v>32031</v>
      </c>
      <c r="L12" s="6"/>
      <c r="M12" s="6">
        <v>32031000000</v>
      </c>
      <c r="N12" s="6"/>
      <c r="O12" s="6">
        <v>29982627483</v>
      </c>
      <c r="P12" s="6"/>
      <c r="Q12" s="6">
        <f t="shared" si="1"/>
        <v>2048372517</v>
      </c>
    </row>
    <row r="13" spans="1:17">
      <c r="A13" s="1" t="s">
        <v>94</v>
      </c>
      <c r="C13" s="6">
        <v>110997</v>
      </c>
      <c r="D13" s="6"/>
      <c r="E13" s="6">
        <v>69987570506</v>
      </c>
      <c r="F13" s="6"/>
      <c r="G13" s="6">
        <v>65402024449</v>
      </c>
      <c r="H13" s="6"/>
      <c r="I13" s="6">
        <f t="shared" si="0"/>
        <v>4585546057</v>
      </c>
      <c r="J13" s="6"/>
      <c r="K13" s="6">
        <v>110997</v>
      </c>
      <c r="L13" s="6"/>
      <c r="M13" s="6">
        <v>69987570506</v>
      </c>
      <c r="N13" s="6"/>
      <c r="O13" s="6">
        <v>65402024449</v>
      </c>
      <c r="P13" s="6"/>
      <c r="Q13" s="6">
        <f t="shared" si="1"/>
        <v>4585546057</v>
      </c>
    </row>
    <row r="14" spans="1:17">
      <c r="A14" s="1" t="s">
        <v>131</v>
      </c>
      <c r="C14" s="6">
        <v>100</v>
      </c>
      <c r="D14" s="6"/>
      <c r="E14" s="6">
        <v>97882257</v>
      </c>
      <c r="F14" s="6"/>
      <c r="G14" s="6">
        <v>97214614</v>
      </c>
      <c r="H14" s="6"/>
      <c r="I14" s="6">
        <f t="shared" si="0"/>
        <v>667643</v>
      </c>
      <c r="J14" s="6"/>
      <c r="K14" s="6">
        <v>100</v>
      </c>
      <c r="L14" s="6"/>
      <c r="M14" s="6">
        <v>97882257</v>
      </c>
      <c r="N14" s="6"/>
      <c r="O14" s="6">
        <v>97214614</v>
      </c>
      <c r="P14" s="6"/>
      <c r="Q14" s="6">
        <f t="shared" si="1"/>
        <v>667643</v>
      </c>
    </row>
    <row r="15" spans="1:17">
      <c r="A15" s="1" t="s">
        <v>50</v>
      </c>
      <c r="C15" s="6">
        <v>385538</v>
      </c>
      <c r="D15" s="6"/>
      <c r="E15" s="6">
        <v>385538000000</v>
      </c>
      <c r="F15" s="6"/>
      <c r="G15" s="6">
        <v>362440255674</v>
      </c>
      <c r="H15" s="6"/>
      <c r="I15" s="6">
        <f t="shared" si="0"/>
        <v>23097744326</v>
      </c>
      <c r="J15" s="6"/>
      <c r="K15" s="6">
        <v>385538</v>
      </c>
      <c r="L15" s="6"/>
      <c r="M15" s="6">
        <v>385538000000</v>
      </c>
      <c r="N15" s="6"/>
      <c r="O15" s="6">
        <v>362440255674</v>
      </c>
      <c r="P15" s="6"/>
      <c r="Q15" s="6">
        <f t="shared" si="1"/>
        <v>23097744326</v>
      </c>
    </row>
    <row r="16" spans="1:17">
      <c r="A16" s="1" t="s">
        <v>112</v>
      </c>
      <c r="C16" s="6">
        <v>10000</v>
      </c>
      <c r="D16" s="6"/>
      <c r="E16" s="6">
        <v>10000000000</v>
      </c>
      <c r="F16" s="6"/>
      <c r="G16" s="6">
        <v>9997787572</v>
      </c>
      <c r="H16" s="6"/>
      <c r="I16" s="6">
        <f t="shared" si="0"/>
        <v>2212428</v>
      </c>
      <c r="J16" s="6"/>
      <c r="K16" s="6">
        <v>10000</v>
      </c>
      <c r="L16" s="6"/>
      <c r="M16" s="6">
        <v>10000000000</v>
      </c>
      <c r="N16" s="6"/>
      <c r="O16" s="6">
        <v>9997787572</v>
      </c>
      <c r="P16" s="6"/>
      <c r="Q16" s="6">
        <f t="shared" si="1"/>
        <v>2212428</v>
      </c>
    </row>
    <row r="17" spans="1:17">
      <c r="A17" s="1" t="s">
        <v>85</v>
      </c>
      <c r="C17" s="6">
        <v>60000</v>
      </c>
      <c r="D17" s="6"/>
      <c r="E17" s="6">
        <v>52466488728</v>
      </c>
      <c r="F17" s="6"/>
      <c r="G17" s="6">
        <v>49548017794</v>
      </c>
      <c r="H17" s="6"/>
      <c r="I17" s="6">
        <f t="shared" si="0"/>
        <v>2918470934</v>
      </c>
      <c r="J17" s="6"/>
      <c r="K17" s="6">
        <v>60000</v>
      </c>
      <c r="L17" s="6"/>
      <c r="M17" s="6">
        <v>52466488728</v>
      </c>
      <c r="N17" s="6"/>
      <c r="O17" s="6">
        <v>49548017794</v>
      </c>
      <c r="P17" s="6"/>
      <c r="Q17" s="6">
        <f t="shared" si="1"/>
        <v>2918470934</v>
      </c>
    </row>
    <row r="18" spans="1:17">
      <c r="A18" s="1" t="s">
        <v>53</v>
      </c>
      <c r="C18" s="6">
        <v>327088</v>
      </c>
      <c r="D18" s="6"/>
      <c r="E18" s="6">
        <v>237895220764</v>
      </c>
      <c r="F18" s="6"/>
      <c r="G18" s="6">
        <v>228377871750</v>
      </c>
      <c r="H18" s="6"/>
      <c r="I18" s="6">
        <f t="shared" si="0"/>
        <v>9517349014</v>
      </c>
      <c r="J18" s="6"/>
      <c r="K18" s="6">
        <v>327088</v>
      </c>
      <c r="L18" s="6"/>
      <c r="M18" s="6">
        <v>237895220764</v>
      </c>
      <c r="N18" s="6"/>
      <c r="O18" s="6">
        <v>228377871750</v>
      </c>
      <c r="P18" s="6"/>
      <c r="Q18" s="6">
        <f t="shared" si="1"/>
        <v>9517349014</v>
      </c>
    </row>
    <row r="19" spans="1:17">
      <c r="A19" s="1" t="s">
        <v>206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f t="shared" si="0"/>
        <v>0</v>
      </c>
      <c r="J19" s="6"/>
      <c r="K19" s="6">
        <v>92699</v>
      </c>
      <c r="L19" s="6"/>
      <c r="M19" s="6">
        <v>92699000000</v>
      </c>
      <c r="N19" s="6"/>
      <c r="O19" s="6">
        <v>88310379012</v>
      </c>
      <c r="P19" s="6"/>
      <c r="Q19" s="6">
        <f t="shared" si="1"/>
        <v>4388620988</v>
      </c>
    </row>
    <row r="20" spans="1:17">
      <c r="A20" s="1" t="s">
        <v>191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f t="shared" si="0"/>
        <v>0</v>
      </c>
      <c r="J20" s="6"/>
      <c r="K20" s="6">
        <v>115000</v>
      </c>
      <c r="L20" s="6"/>
      <c r="M20" s="6">
        <v>115000000000</v>
      </c>
      <c r="N20" s="6"/>
      <c r="O20" s="6">
        <v>114979156250</v>
      </c>
      <c r="P20" s="6"/>
      <c r="Q20" s="6">
        <f t="shared" si="1"/>
        <v>20843750</v>
      </c>
    </row>
    <row r="21" spans="1:17">
      <c r="A21" s="1" t="s">
        <v>115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f t="shared" si="0"/>
        <v>0</v>
      </c>
      <c r="J21" s="6"/>
      <c r="K21" s="6">
        <v>225000</v>
      </c>
      <c r="L21" s="6"/>
      <c r="M21" s="6">
        <v>221651871407</v>
      </c>
      <c r="N21" s="6"/>
      <c r="O21" s="6">
        <v>220460034375</v>
      </c>
      <c r="P21" s="6"/>
      <c r="Q21" s="6">
        <f t="shared" si="1"/>
        <v>1191837032</v>
      </c>
    </row>
    <row r="22" spans="1:17">
      <c r="A22" s="1" t="s">
        <v>91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f t="shared" si="0"/>
        <v>0</v>
      </c>
      <c r="J22" s="6"/>
      <c r="K22" s="6">
        <v>50000</v>
      </c>
      <c r="L22" s="6"/>
      <c r="M22" s="6">
        <v>42017882884</v>
      </c>
      <c r="N22" s="6"/>
      <c r="O22" s="6">
        <v>40487660282</v>
      </c>
      <c r="P22" s="6"/>
      <c r="Q22" s="6">
        <f t="shared" si="1"/>
        <v>1530222602</v>
      </c>
    </row>
    <row r="23" spans="1:17">
      <c r="A23" s="1" t="s">
        <v>207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f t="shared" si="0"/>
        <v>0</v>
      </c>
      <c r="J23" s="6"/>
      <c r="K23" s="6">
        <v>542241</v>
      </c>
      <c r="L23" s="6"/>
      <c r="M23" s="6">
        <v>542241000000</v>
      </c>
      <c r="N23" s="6"/>
      <c r="O23" s="6">
        <v>519169421108</v>
      </c>
      <c r="P23" s="6"/>
      <c r="Q23" s="6">
        <f t="shared" si="1"/>
        <v>23071578892</v>
      </c>
    </row>
    <row r="24" spans="1:17">
      <c r="A24" s="1" t="s">
        <v>141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0"/>
        <v>0</v>
      </c>
      <c r="J24" s="6"/>
      <c r="K24" s="6">
        <v>50000</v>
      </c>
      <c r="L24" s="6"/>
      <c r="M24" s="6">
        <v>48991118750</v>
      </c>
      <c r="N24" s="6"/>
      <c r="O24" s="6">
        <v>49990937500</v>
      </c>
      <c r="P24" s="6"/>
      <c r="Q24" s="6">
        <f t="shared" si="1"/>
        <v>-999818750</v>
      </c>
    </row>
    <row r="25" spans="1:17">
      <c r="A25" s="1" t="s">
        <v>107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f t="shared" si="0"/>
        <v>0</v>
      </c>
      <c r="J25" s="6"/>
      <c r="K25" s="6">
        <v>20000</v>
      </c>
      <c r="L25" s="6"/>
      <c r="M25" s="6">
        <v>14767322941</v>
      </c>
      <c r="N25" s="6"/>
      <c r="O25" s="6">
        <v>14603552625</v>
      </c>
      <c r="P25" s="6"/>
      <c r="Q25" s="6">
        <f t="shared" si="1"/>
        <v>163770316</v>
      </c>
    </row>
    <row r="26" spans="1:17" ht="24.75" thickBot="1">
      <c r="C26" s="6"/>
      <c r="D26" s="6"/>
      <c r="E26" s="8">
        <f>SUM(E8:E25)</f>
        <v>849687089814</v>
      </c>
      <c r="F26" s="6"/>
      <c r="G26" s="8">
        <f>SUM(G8:G25)</f>
        <v>806380020700</v>
      </c>
      <c r="H26" s="6"/>
      <c r="I26" s="8">
        <f>SUM(I8:I25)</f>
        <v>43307069114</v>
      </c>
      <c r="J26" s="6"/>
      <c r="K26" s="6"/>
      <c r="L26" s="6"/>
      <c r="M26" s="8">
        <f>SUM(M8:M25)</f>
        <v>2047165747901</v>
      </c>
      <c r="N26" s="6"/>
      <c r="O26" s="8">
        <f>SUM(O8:O25)</f>
        <v>1956531741501</v>
      </c>
      <c r="P26" s="6"/>
      <c r="Q26" s="8">
        <f>SUM(Q8:Q25)</f>
        <v>90634006400</v>
      </c>
    </row>
    <row r="27" spans="1:17" ht="24.75" thickTop="1"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>
      <c r="G28" s="3"/>
      <c r="I28" s="3"/>
      <c r="O28" s="3"/>
      <c r="Q28" s="3"/>
    </row>
    <row r="31" spans="1:17"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>
      <c r="G32" s="3"/>
      <c r="I32" s="3"/>
      <c r="O32" s="3"/>
      <c r="Q32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2"/>
  <sheetViews>
    <sheetView rightToLeft="1" topLeftCell="A4" workbookViewId="0">
      <selection activeCell="U11" sqref="U11"/>
    </sheetView>
  </sheetViews>
  <sheetFormatPr defaultRowHeight="24"/>
  <cols>
    <col min="1" max="1" width="32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5" style="1" bestFit="1" customWidth="1"/>
    <col min="8" max="8" width="1" style="1" customWidth="1"/>
    <col min="9" max="9" width="14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16.140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24.75">
      <c r="A3" s="23" t="s">
        <v>181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6" spans="1:21" ht="24.75">
      <c r="A6" s="20" t="s">
        <v>3</v>
      </c>
      <c r="C6" s="21" t="s">
        <v>183</v>
      </c>
      <c r="D6" s="21" t="s">
        <v>183</v>
      </c>
      <c r="E6" s="21" t="s">
        <v>183</v>
      </c>
      <c r="F6" s="21" t="s">
        <v>183</v>
      </c>
      <c r="G6" s="21" t="s">
        <v>183</v>
      </c>
      <c r="H6" s="21" t="s">
        <v>183</v>
      </c>
      <c r="I6" s="21" t="s">
        <v>183</v>
      </c>
      <c r="J6" s="21" t="s">
        <v>183</v>
      </c>
      <c r="K6" s="21" t="s">
        <v>183</v>
      </c>
      <c r="M6" s="21" t="s">
        <v>184</v>
      </c>
      <c r="N6" s="21" t="s">
        <v>184</v>
      </c>
      <c r="O6" s="21" t="s">
        <v>184</v>
      </c>
      <c r="P6" s="21" t="s">
        <v>184</v>
      </c>
      <c r="Q6" s="21" t="s">
        <v>184</v>
      </c>
      <c r="R6" s="21" t="s">
        <v>184</v>
      </c>
      <c r="S6" s="21" t="s">
        <v>184</v>
      </c>
      <c r="T6" s="21" t="s">
        <v>184</v>
      </c>
      <c r="U6" s="21" t="s">
        <v>184</v>
      </c>
    </row>
    <row r="7" spans="1:21" ht="24.75">
      <c r="A7" s="21" t="s">
        <v>3</v>
      </c>
      <c r="C7" s="21" t="s">
        <v>208</v>
      </c>
      <c r="E7" s="21" t="s">
        <v>209</v>
      </c>
      <c r="G7" s="21" t="s">
        <v>210</v>
      </c>
      <c r="I7" s="21" t="s">
        <v>168</v>
      </c>
      <c r="K7" s="21" t="s">
        <v>211</v>
      </c>
      <c r="M7" s="21" t="s">
        <v>208</v>
      </c>
      <c r="O7" s="21" t="s">
        <v>209</v>
      </c>
      <c r="Q7" s="21" t="s">
        <v>210</v>
      </c>
      <c r="S7" s="21" t="s">
        <v>168</v>
      </c>
      <c r="U7" s="21" t="s">
        <v>211</v>
      </c>
    </row>
    <row r="8" spans="1:21">
      <c r="A8" s="1" t="s">
        <v>17</v>
      </c>
      <c r="C8" s="6">
        <v>3213090051</v>
      </c>
      <c r="D8" s="6"/>
      <c r="E8" s="6">
        <v>-3761461601</v>
      </c>
      <c r="F8" s="6"/>
      <c r="G8" s="6">
        <v>1136706195</v>
      </c>
      <c r="H8" s="6"/>
      <c r="I8" s="6">
        <f>C8+E8+G8</f>
        <v>588334645</v>
      </c>
      <c r="J8" s="6"/>
      <c r="K8" s="10">
        <f>I8/$I$21</f>
        <v>1.1053139236783427</v>
      </c>
      <c r="L8" s="6"/>
      <c r="M8" s="6">
        <v>3213090051</v>
      </c>
      <c r="N8" s="6"/>
      <c r="O8" s="6">
        <v>-2812170582</v>
      </c>
      <c r="P8" s="6"/>
      <c r="Q8" s="6">
        <v>1136706195</v>
      </c>
      <c r="R8" s="6"/>
      <c r="S8" s="6">
        <f>M8+O8+Q8</f>
        <v>1537625664</v>
      </c>
      <c r="T8" s="6"/>
      <c r="U8" s="10">
        <f>S8/$S$21</f>
        <v>3.3761489621612933E-2</v>
      </c>
    </row>
    <row r="9" spans="1:21">
      <c r="A9" s="1" t="s">
        <v>205</v>
      </c>
      <c r="C9" s="6">
        <v>0</v>
      </c>
      <c r="D9" s="6"/>
      <c r="E9" s="6">
        <v>0</v>
      </c>
      <c r="F9" s="6"/>
      <c r="G9" s="6">
        <v>0</v>
      </c>
      <c r="H9" s="6"/>
      <c r="I9" s="6">
        <f t="shared" ref="I9:I20" si="0">C9+E9+G9</f>
        <v>0</v>
      </c>
      <c r="J9" s="6"/>
      <c r="K9" s="10">
        <f t="shared" ref="K9:K20" si="1">I9/$I$21</f>
        <v>0</v>
      </c>
      <c r="L9" s="6"/>
      <c r="M9" s="6">
        <v>0</v>
      </c>
      <c r="N9" s="6"/>
      <c r="O9" s="6">
        <v>0</v>
      </c>
      <c r="P9" s="6"/>
      <c r="Q9" s="6">
        <v>-22237185</v>
      </c>
      <c r="R9" s="6"/>
      <c r="S9" s="6">
        <f t="shared" ref="S9:S20" si="2">M9+O9+Q9</f>
        <v>-22237185</v>
      </c>
      <c r="T9" s="6"/>
      <c r="U9" s="10">
        <f t="shared" ref="U9:U20" si="3">S9/$S$21</f>
        <v>-4.8825959930868238E-4</v>
      </c>
    </row>
    <row r="10" spans="1:21">
      <c r="A10" s="1" t="s">
        <v>16</v>
      </c>
      <c r="C10" s="6">
        <v>0</v>
      </c>
      <c r="D10" s="6"/>
      <c r="E10" s="6">
        <v>-88879323</v>
      </c>
      <c r="F10" s="6"/>
      <c r="G10" s="6">
        <v>0</v>
      </c>
      <c r="H10" s="6"/>
      <c r="I10" s="6">
        <f t="shared" si="0"/>
        <v>-88879323</v>
      </c>
      <c r="J10" s="6"/>
      <c r="K10" s="10">
        <f t="shared" si="1"/>
        <v>-0.1669790383311606</v>
      </c>
      <c r="L10" s="6"/>
      <c r="M10" s="6">
        <v>0</v>
      </c>
      <c r="N10" s="6"/>
      <c r="O10" s="6">
        <v>451140219</v>
      </c>
      <c r="P10" s="6"/>
      <c r="Q10" s="6">
        <v>510695653</v>
      </c>
      <c r="R10" s="6"/>
      <c r="S10" s="6">
        <f t="shared" si="2"/>
        <v>961835872</v>
      </c>
      <c r="T10" s="6"/>
      <c r="U10" s="10">
        <f t="shared" si="3"/>
        <v>2.111893198097858E-2</v>
      </c>
    </row>
    <row r="11" spans="1:21">
      <c r="A11" s="1" t="s">
        <v>20</v>
      </c>
      <c r="C11" s="6">
        <v>0</v>
      </c>
      <c r="D11" s="6"/>
      <c r="E11" s="6">
        <v>800762266</v>
      </c>
      <c r="F11" s="6"/>
      <c r="G11" s="6">
        <v>0</v>
      </c>
      <c r="H11" s="6"/>
      <c r="I11" s="6">
        <f t="shared" si="0"/>
        <v>800762266</v>
      </c>
      <c r="J11" s="6"/>
      <c r="K11" s="10">
        <f t="shared" si="1"/>
        <v>1.5044051709142858</v>
      </c>
      <c r="L11" s="6"/>
      <c r="M11" s="6">
        <v>0</v>
      </c>
      <c r="N11" s="6"/>
      <c r="O11" s="6">
        <v>23277607892</v>
      </c>
      <c r="P11" s="6"/>
      <c r="Q11" s="6">
        <v>17471423988</v>
      </c>
      <c r="R11" s="6"/>
      <c r="S11" s="6">
        <f t="shared" si="2"/>
        <v>40749031880</v>
      </c>
      <c r="T11" s="6"/>
      <c r="U11" s="10">
        <f t="shared" si="3"/>
        <v>0.89472233009463764</v>
      </c>
    </row>
    <row r="12" spans="1:21">
      <c r="A12" s="1" t="s">
        <v>19</v>
      </c>
      <c r="C12" s="6">
        <v>0</v>
      </c>
      <c r="D12" s="6"/>
      <c r="E12" s="6">
        <v>134152498</v>
      </c>
      <c r="F12" s="6"/>
      <c r="G12" s="6">
        <v>0</v>
      </c>
      <c r="H12" s="6"/>
      <c r="I12" s="6">
        <f t="shared" si="0"/>
        <v>134152498</v>
      </c>
      <c r="J12" s="6"/>
      <c r="K12" s="10">
        <f t="shared" si="1"/>
        <v>0.25203449294683472</v>
      </c>
      <c r="L12" s="6"/>
      <c r="M12" s="6">
        <v>8685000000</v>
      </c>
      <c r="N12" s="6"/>
      <c r="O12" s="6">
        <v>-8332677145</v>
      </c>
      <c r="P12" s="6"/>
      <c r="Q12" s="6">
        <v>0</v>
      </c>
      <c r="R12" s="6"/>
      <c r="S12" s="6">
        <f t="shared" si="2"/>
        <v>352322855</v>
      </c>
      <c r="T12" s="6"/>
      <c r="U12" s="10">
        <f t="shared" si="3"/>
        <v>7.7359169341619013E-3</v>
      </c>
    </row>
    <row r="13" spans="1:21">
      <c r="A13" s="1" t="s">
        <v>22</v>
      </c>
      <c r="C13" s="6">
        <v>0</v>
      </c>
      <c r="D13" s="6"/>
      <c r="E13" s="6">
        <v>51197829</v>
      </c>
      <c r="F13" s="6"/>
      <c r="G13" s="6">
        <v>0</v>
      </c>
      <c r="H13" s="6"/>
      <c r="I13" s="6">
        <f t="shared" si="0"/>
        <v>51197829</v>
      </c>
      <c r="J13" s="6"/>
      <c r="K13" s="10">
        <f t="shared" si="1"/>
        <v>9.6186199022501626E-2</v>
      </c>
      <c r="L13" s="6"/>
      <c r="M13" s="6">
        <v>0</v>
      </c>
      <c r="N13" s="6"/>
      <c r="O13" s="6">
        <v>957798412</v>
      </c>
      <c r="P13" s="6"/>
      <c r="Q13" s="6">
        <v>0</v>
      </c>
      <c r="R13" s="6"/>
      <c r="S13" s="6">
        <f t="shared" si="2"/>
        <v>957798412</v>
      </c>
      <c r="T13" s="6"/>
      <c r="U13" s="10">
        <f t="shared" si="3"/>
        <v>2.1030281884222859E-2</v>
      </c>
    </row>
    <row r="14" spans="1:21">
      <c r="A14" s="1" t="s">
        <v>18</v>
      </c>
      <c r="C14" s="6">
        <v>0</v>
      </c>
      <c r="D14" s="6"/>
      <c r="E14" s="6">
        <v>-316509626</v>
      </c>
      <c r="F14" s="6"/>
      <c r="G14" s="6">
        <v>0</v>
      </c>
      <c r="H14" s="6"/>
      <c r="I14" s="6">
        <f t="shared" si="0"/>
        <v>-316509626</v>
      </c>
      <c r="J14" s="6"/>
      <c r="K14" s="10">
        <f t="shared" si="1"/>
        <v>-0.5946318129812409</v>
      </c>
      <c r="L14" s="6"/>
      <c r="M14" s="6">
        <v>0</v>
      </c>
      <c r="N14" s="6"/>
      <c r="O14" s="6">
        <v>-319200644</v>
      </c>
      <c r="P14" s="6"/>
      <c r="Q14" s="6">
        <v>0</v>
      </c>
      <c r="R14" s="6"/>
      <c r="S14" s="6">
        <f t="shared" si="2"/>
        <v>-319200644</v>
      </c>
      <c r="T14" s="6"/>
      <c r="U14" s="10">
        <f t="shared" si="3"/>
        <v>-7.0086559309783759E-3</v>
      </c>
    </row>
    <row r="15" spans="1:21">
      <c r="A15" s="1" t="s">
        <v>23</v>
      </c>
      <c r="C15" s="6">
        <v>0</v>
      </c>
      <c r="D15" s="6"/>
      <c r="E15" s="6">
        <v>104786871</v>
      </c>
      <c r="F15" s="6"/>
      <c r="G15" s="6">
        <v>0</v>
      </c>
      <c r="H15" s="6"/>
      <c r="I15" s="6">
        <f t="shared" si="0"/>
        <v>104786871</v>
      </c>
      <c r="J15" s="6"/>
      <c r="K15" s="10">
        <f t="shared" si="1"/>
        <v>0.19686480903225806</v>
      </c>
      <c r="L15" s="6"/>
      <c r="M15" s="6">
        <v>0</v>
      </c>
      <c r="N15" s="6"/>
      <c r="O15" s="6">
        <v>622954121</v>
      </c>
      <c r="P15" s="6"/>
      <c r="Q15" s="6">
        <v>0</v>
      </c>
      <c r="R15" s="6"/>
      <c r="S15" s="6">
        <f t="shared" si="2"/>
        <v>622954121</v>
      </c>
      <c r="T15" s="6"/>
      <c r="U15" s="10">
        <f t="shared" si="3"/>
        <v>1.3678139994210258E-2</v>
      </c>
    </row>
    <row r="16" spans="1:21">
      <c r="A16" s="1" t="s">
        <v>26</v>
      </c>
      <c r="C16" s="6">
        <v>0</v>
      </c>
      <c r="D16" s="6"/>
      <c r="E16" s="6">
        <v>-78220408</v>
      </c>
      <c r="F16" s="6"/>
      <c r="G16" s="6">
        <v>0</v>
      </c>
      <c r="H16" s="6"/>
      <c r="I16" s="6">
        <f t="shared" si="0"/>
        <v>-78220408</v>
      </c>
      <c r="J16" s="6"/>
      <c r="K16" s="10">
        <f t="shared" si="1"/>
        <v>-0.14695396032338165</v>
      </c>
      <c r="L16" s="6"/>
      <c r="M16" s="6">
        <v>0</v>
      </c>
      <c r="N16" s="6"/>
      <c r="O16" s="6">
        <v>-78220408</v>
      </c>
      <c r="P16" s="6"/>
      <c r="Q16" s="6">
        <v>0</v>
      </c>
      <c r="R16" s="6"/>
      <c r="S16" s="6">
        <f t="shared" si="2"/>
        <v>-78220408</v>
      </c>
      <c r="T16" s="6"/>
      <c r="U16" s="10">
        <f t="shared" si="3"/>
        <v>-1.7174775075101303E-3</v>
      </c>
    </row>
    <row r="17" spans="1:21">
      <c r="A17" s="1" t="s">
        <v>15</v>
      </c>
      <c r="C17" s="6">
        <v>0</v>
      </c>
      <c r="D17" s="6"/>
      <c r="E17" s="6">
        <v>-7989282</v>
      </c>
      <c r="F17" s="6"/>
      <c r="G17" s="6">
        <v>0</v>
      </c>
      <c r="H17" s="6"/>
      <c r="I17" s="6">
        <f t="shared" si="0"/>
        <v>-7989282</v>
      </c>
      <c r="J17" s="6"/>
      <c r="K17" s="10">
        <f t="shared" si="1"/>
        <v>-1.5009594811117671E-2</v>
      </c>
      <c r="L17" s="6"/>
      <c r="M17" s="6">
        <v>0</v>
      </c>
      <c r="N17" s="6"/>
      <c r="O17" s="6">
        <v>87230608</v>
      </c>
      <c r="P17" s="6"/>
      <c r="Q17" s="6">
        <v>0</v>
      </c>
      <c r="R17" s="6"/>
      <c r="S17" s="6">
        <f t="shared" si="2"/>
        <v>87230608</v>
      </c>
      <c r="T17" s="6"/>
      <c r="U17" s="10">
        <f t="shared" si="3"/>
        <v>1.9153135484339743E-3</v>
      </c>
    </row>
    <row r="18" spans="1:21">
      <c r="A18" s="1" t="s">
        <v>21</v>
      </c>
      <c r="C18" s="6">
        <v>0</v>
      </c>
      <c r="D18" s="6"/>
      <c r="E18" s="6">
        <v>-303950164</v>
      </c>
      <c r="F18" s="6"/>
      <c r="G18" s="6">
        <v>0</v>
      </c>
      <c r="H18" s="6"/>
      <c r="I18" s="6">
        <f t="shared" si="0"/>
        <v>-303950164</v>
      </c>
      <c r="J18" s="6"/>
      <c r="K18" s="10">
        <f t="shared" si="1"/>
        <v>-0.57103614622850529</v>
      </c>
      <c r="L18" s="6"/>
      <c r="M18" s="6">
        <v>0</v>
      </c>
      <c r="N18" s="6"/>
      <c r="O18" s="6">
        <v>231740185</v>
      </c>
      <c r="P18" s="6"/>
      <c r="Q18" s="6">
        <v>0</v>
      </c>
      <c r="R18" s="6"/>
      <c r="S18" s="6">
        <f t="shared" si="2"/>
        <v>231740185</v>
      </c>
      <c r="T18" s="6"/>
      <c r="U18" s="10">
        <f t="shared" si="3"/>
        <v>5.08829556761883E-3</v>
      </c>
    </row>
    <row r="19" spans="1:21">
      <c r="A19" s="1" t="s">
        <v>25</v>
      </c>
      <c r="C19" s="6">
        <v>0</v>
      </c>
      <c r="D19" s="6"/>
      <c r="E19" s="6">
        <v>-209272621</v>
      </c>
      <c r="F19" s="6"/>
      <c r="G19" s="6">
        <v>0</v>
      </c>
      <c r="H19" s="6"/>
      <c r="I19" s="6">
        <f t="shared" si="0"/>
        <v>-209272621</v>
      </c>
      <c r="J19" s="6"/>
      <c r="K19" s="10">
        <f t="shared" si="1"/>
        <v>-0.39316389711498417</v>
      </c>
      <c r="L19" s="6"/>
      <c r="M19" s="6">
        <v>0</v>
      </c>
      <c r="N19" s="6"/>
      <c r="O19" s="6">
        <v>480306703</v>
      </c>
      <c r="P19" s="6"/>
      <c r="Q19" s="6">
        <v>0</v>
      </c>
      <c r="R19" s="6"/>
      <c r="S19" s="6">
        <f t="shared" si="2"/>
        <v>480306703</v>
      </c>
      <c r="T19" s="6"/>
      <c r="U19" s="10">
        <f t="shared" si="3"/>
        <v>1.0546045209951454E-2</v>
      </c>
    </row>
    <row r="20" spans="1:21">
      <c r="A20" s="1" t="s">
        <v>24</v>
      </c>
      <c r="C20" s="6">
        <v>0</v>
      </c>
      <c r="D20" s="6"/>
      <c r="E20" s="6">
        <v>-142134359</v>
      </c>
      <c r="F20" s="6"/>
      <c r="G20" s="6">
        <v>0</v>
      </c>
      <c r="H20" s="6"/>
      <c r="I20" s="6">
        <f t="shared" si="0"/>
        <v>-142134359</v>
      </c>
      <c r="J20" s="6"/>
      <c r="K20" s="10">
        <f t="shared" si="1"/>
        <v>-0.26703014580383272</v>
      </c>
      <c r="L20" s="6"/>
      <c r="M20" s="6">
        <v>0</v>
      </c>
      <c r="N20" s="6"/>
      <c r="O20" s="6">
        <v>-17413744</v>
      </c>
      <c r="P20" s="6"/>
      <c r="Q20" s="6">
        <v>0</v>
      </c>
      <c r="R20" s="6"/>
      <c r="S20" s="6">
        <f t="shared" si="2"/>
        <v>-17413744</v>
      </c>
      <c r="T20" s="6"/>
      <c r="U20" s="10">
        <f t="shared" si="3"/>
        <v>-3.8235179803126933E-4</v>
      </c>
    </row>
    <row r="21" spans="1:21" ht="24.75" thickBot="1">
      <c r="C21" s="8">
        <f>SUM(C8:C20)</f>
        <v>3213090051</v>
      </c>
      <c r="D21" s="6"/>
      <c r="E21" s="8">
        <f>SUM(E8:E20)</f>
        <v>-3817517920</v>
      </c>
      <c r="F21" s="6"/>
      <c r="G21" s="8">
        <f>SUM(G8:G20)</f>
        <v>1136706195</v>
      </c>
      <c r="H21" s="6"/>
      <c r="I21" s="8">
        <f>SUM(I8:I20)</f>
        <v>532278326</v>
      </c>
      <c r="J21" s="6"/>
      <c r="K21" s="11">
        <f>SUM(K8:K20)</f>
        <v>1.0000000000000002</v>
      </c>
      <c r="L21" s="6"/>
      <c r="M21" s="8">
        <f>SUM(M8:M20)</f>
        <v>11898090051</v>
      </c>
      <c r="N21" s="6"/>
      <c r="O21" s="8">
        <f>SUM(O8:O20)</f>
        <v>14549095617</v>
      </c>
      <c r="P21" s="6"/>
      <c r="Q21" s="8">
        <f>SUM(Q8:Q20)</f>
        <v>19096588651</v>
      </c>
      <c r="R21" s="6"/>
      <c r="S21" s="8">
        <f>SUM(S8:S20)</f>
        <v>45543774319</v>
      </c>
      <c r="T21" s="6"/>
      <c r="U21" s="11">
        <f>SUM(U8:U20)</f>
        <v>1</v>
      </c>
    </row>
    <row r="22" spans="1:21" ht="24.75" thickTop="1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R54"/>
  <sheetViews>
    <sheetView rightToLeft="1" topLeftCell="A34" workbookViewId="0">
      <selection activeCell="I59" sqref="I59"/>
    </sheetView>
  </sheetViews>
  <sheetFormatPr defaultRowHeight="24"/>
  <cols>
    <col min="1" max="1" width="33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8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8" ht="24.75">
      <c r="A3" s="23" t="s">
        <v>181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8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18" ht="24.75">
      <c r="A6" s="20" t="s">
        <v>185</v>
      </c>
      <c r="C6" s="21" t="s">
        <v>183</v>
      </c>
      <c r="D6" s="21" t="s">
        <v>183</v>
      </c>
      <c r="E6" s="21" t="s">
        <v>183</v>
      </c>
      <c r="F6" s="21" t="s">
        <v>183</v>
      </c>
      <c r="G6" s="21" t="s">
        <v>183</v>
      </c>
      <c r="H6" s="21" t="s">
        <v>183</v>
      </c>
      <c r="I6" s="21" t="s">
        <v>183</v>
      </c>
      <c r="K6" s="21" t="s">
        <v>184</v>
      </c>
      <c r="L6" s="21" t="s">
        <v>184</v>
      </c>
      <c r="M6" s="21" t="s">
        <v>184</v>
      </c>
      <c r="N6" s="21" t="s">
        <v>184</v>
      </c>
      <c r="O6" s="21" t="s">
        <v>184</v>
      </c>
      <c r="P6" s="21" t="s">
        <v>184</v>
      </c>
      <c r="Q6" s="21" t="s">
        <v>184</v>
      </c>
    </row>
    <row r="7" spans="1:18" ht="24.75">
      <c r="A7" s="21" t="s">
        <v>185</v>
      </c>
      <c r="C7" s="21" t="s">
        <v>212</v>
      </c>
      <c r="E7" s="21" t="s">
        <v>209</v>
      </c>
      <c r="G7" s="21" t="s">
        <v>210</v>
      </c>
      <c r="I7" s="21" t="s">
        <v>213</v>
      </c>
      <c r="K7" s="21" t="s">
        <v>212</v>
      </c>
      <c r="M7" s="21" t="s">
        <v>209</v>
      </c>
      <c r="O7" s="21" t="s">
        <v>210</v>
      </c>
      <c r="Q7" s="21" t="s">
        <v>213</v>
      </c>
    </row>
    <row r="8" spans="1:18">
      <c r="A8" s="1" t="s">
        <v>68</v>
      </c>
      <c r="C8" s="6">
        <v>0</v>
      </c>
      <c r="D8" s="6"/>
      <c r="E8" s="6">
        <v>-1612564613</v>
      </c>
      <c r="F8" s="6"/>
      <c r="G8" s="6">
        <v>2048372517</v>
      </c>
      <c r="H8" s="6"/>
      <c r="I8" s="6">
        <f>C8+E8+G8</f>
        <v>435807904</v>
      </c>
      <c r="J8" s="6"/>
      <c r="K8" s="6">
        <v>0</v>
      </c>
      <c r="L8" s="6"/>
      <c r="M8" s="6">
        <v>0</v>
      </c>
      <c r="N8" s="6"/>
      <c r="O8" s="6">
        <v>2048372517</v>
      </c>
      <c r="P8" s="6"/>
      <c r="Q8" s="6">
        <f>K8+M8+O8</f>
        <v>2048372517</v>
      </c>
      <c r="R8" s="7"/>
    </row>
    <row r="9" spans="1:18">
      <c r="A9" s="1" t="s">
        <v>94</v>
      </c>
      <c r="C9" s="6">
        <v>0</v>
      </c>
      <c r="D9" s="6"/>
      <c r="E9" s="6">
        <v>-2542424396</v>
      </c>
      <c r="F9" s="6"/>
      <c r="G9" s="6">
        <v>4585546057</v>
      </c>
      <c r="H9" s="6"/>
      <c r="I9" s="6">
        <f t="shared" ref="I9:I51" si="0">C9+E9+G9</f>
        <v>2043121661</v>
      </c>
      <c r="J9" s="6"/>
      <c r="K9" s="6">
        <v>0</v>
      </c>
      <c r="L9" s="6"/>
      <c r="M9" s="6">
        <v>3330204789</v>
      </c>
      <c r="N9" s="6"/>
      <c r="O9" s="6">
        <v>4585546057</v>
      </c>
      <c r="P9" s="6"/>
      <c r="Q9" s="6">
        <f t="shared" ref="Q9:Q52" si="1">K9+M9+O9</f>
        <v>7915750846</v>
      </c>
      <c r="R9" s="7"/>
    </row>
    <row r="10" spans="1:18">
      <c r="A10" s="1" t="s">
        <v>131</v>
      </c>
      <c r="C10" s="6">
        <v>199764</v>
      </c>
      <c r="D10" s="6"/>
      <c r="E10" s="6">
        <v>-366696</v>
      </c>
      <c r="F10" s="6"/>
      <c r="G10" s="6">
        <v>667643</v>
      </c>
      <c r="H10" s="6"/>
      <c r="I10" s="6">
        <f t="shared" si="0"/>
        <v>500711</v>
      </c>
      <c r="J10" s="6"/>
      <c r="K10" s="6">
        <v>349122</v>
      </c>
      <c r="L10" s="6"/>
      <c r="M10" s="6">
        <v>0</v>
      </c>
      <c r="N10" s="6"/>
      <c r="O10" s="6">
        <v>667643</v>
      </c>
      <c r="P10" s="6"/>
      <c r="Q10" s="6">
        <f t="shared" si="1"/>
        <v>1016765</v>
      </c>
      <c r="R10" s="7"/>
    </row>
    <row r="11" spans="1:18">
      <c r="A11" s="1" t="s">
        <v>50</v>
      </c>
      <c r="C11" s="6">
        <v>0</v>
      </c>
      <c r="D11" s="6"/>
      <c r="E11" s="6">
        <v>-19626494861</v>
      </c>
      <c r="F11" s="6"/>
      <c r="G11" s="6">
        <v>23097744326</v>
      </c>
      <c r="H11" s="6"/>
      <c r="I11" s="6">
        <f t="shared" si="0"/>
        <v>3471249465</v>
      </c>
      <c r="J11" s="6"/>
      <c r="K11" s="6">
        <v>0</v>
      </c>
      <c r="L11" s="6"/>
      <c r="M11" s="6">
        <v>0</v>
      </c>
      <c r="N11" s="6"/>
      <c r="O11" s="6">
        <v>23097744326</v>
      </c>
      <c r="P11" s="6"/>
      <c r="Q11" s="6">
        <f t="shared" si="1"/>
        <v>23097744326</v>
      </c>
      <c r="R11" s="7"/>
    </row>
    <row r="12" spans="1:18">
      <c r="A12" s="1" t="s">
        <v>112</v>
      </c>
      <c r="C12" s="6">
        <v>13089041</v>
      </c>
      <c r="D12" s="6"/>
      <c r="E12" s="6">
        <v>8698423</v>
      </c>
      <c r="F12" s="6"/>
      <c r="G12" s="6">
        <v>2212428</v>
      </c>
      <c r="H12" s="6"/>
      <c r="I12" s="6">
        <f t="shared" si="0"/>
        <v>23999892</v>
      </c>
      <c r="J12" s="6"/>
      <c r="K12" s="6">
        <v>395476026</v>
      </c>
      <c r="L12" s="6"/>
      <c r="M12" s="6">
        <v>0</v>
      </c>
      <c r="N12" s="6"/>
      <c r="O12" s="6">
        <v>2212428</v>
      </c>
      <c r="P12" s="6"/>
      <c r="Q12" s="6">
        <f t="shared" si="1"/>
        <v>397688454</v>
      </c>
      <c r="R12" s="7"/>
    </row>
    <row r="13" spans="1:18">
      <c r="A13" s="1" t="s">
        <v>85</v>
      </c>
      <c r="C13" s="6">
        <v>0</v>
      </c>
      <c r="D13" s="6"/>
      <c r="E13" s="6">
        <v>2979835547</v>
      </c>
      <c r="F13" s="6"/>
      <c r="G13" s="6">
        <v>2918470934</v>
      </c>
      <c r="H13" s="6"/>
      <c r="I13" s="6">
        <f t="shared" si="0"/>
        <v>5898306481</v>
      </c>
      <c r="J13" s="6"/>
      <c r="K13" s="6">
        <v>0</v>
      </c>
      <c r="L13" s="6"/>
      <c r="M13" s="6">
        <v>18478951483</v>
      </c>
      <c r="N13" s="6"/>
      <c r="O13" s="6">
        <v>2918470934</v>
      </c>
      <c r="P13" s="6"/>
      <c r="Q13" s="6">
        <f t="shared" si="1"/>
        <v>21397422417</v>
      </c>
      <c r="R13" s="7"/>
    </row>
    <row r="14" spans="1:18">
      <c r="A14" s="1" t="s">
        <v>53</v>
      </c>
      <c r="C14" s="6">
        <v>0</v>
      </c>
      <c r="D14" s="6"/>
      <c r="E14" s="6">
        <v>-5779320731</v>
      </c>
      <c r="F14" s="6"/>
      <c r="G14" s="6">
        <v>9517349014</v>
      </c>
      <c r="H14" s="6"/>
      <c r="I14" s="6">
        <f t="shared" si="0"/>
        <v>3738028283</v>
      </c>
      <c r="J14" s="6"/>
      <c r="K14" s="6">
        <v>0</v>
      </c>
      <c r="L14" s="6"/>
      <c r="M14" s="6">
        <v>1308894754</v>
      </c>
      <c r="N14" s="6"/>
      <c r="O14" s="6">
        <v>9517349014</v>
      </c>
      <c r="P14" s="6"/>
      <c r="Q14" s="6">
        <f t="shared" si="1"/>
        <v>10826243768</v>
      </c>
      <c r="R14" s="7"/>
    </row>
    <row r="15" spans="1:18">
      <c r="A15" s="1" t="s">
        <v>206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f t="shared" si="0"/>
        <v>0</v>
      </c>
      <c r="J15" s="6"/>
      <c r="K15" s="6">
        <v>0</v>
      </c>
      <c r="L15" s="6"/>
      <c r="M15" s="6">
        <v>0</v>
      </c>
      <c r="N15" s="6"/>
      <c r="O15" s="6">
        <v>4388620988</v>
      </c>
      <c r="P15" s="6"/>
      <c r="Q15" s="6">
        <f t="shared" si="1"/>
        <v>4388620988</v>
      </c>
      <c r="R15" s="7"/>
    </row>
    <row r="16" spans="1:18">
      <c r="A16" s="1" t="s">
        <v>191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0"/>
        <v>0</v>
      </c>
      <c r="J16" s="6"/>
      <c r="K16" s="6">
        <v>1423603115</v>
      </c>
      <c r="L16" s="6"/>
      <c r="M16" s="6">
        <v>0</v>
      </c>
      <c r="N16" s="6"/>
      <c r="O16" s="6">
        <v>20843750</v>
      </c>
      <c r="P16" s="6"/>
      <c r="Q16" s="6">
        <f t="shared" si="1"/>
        <v>1444446865</v>
      </c>
      <c r="R16" s="7"/>
    </row>
    <row r="17" spans="1:18">
      <c r="A17" s="1" t="s">
        <v>115</v>
      </c>
      <c r="C17" s="6">
        <v>1418042364</v>
      </c>
      <c r="D17" s="6"/>
      <c r="E17" s="6">
        <v>1049809688</v>
      </c>
      <c r="F17" s="6"/>
      <c r="G17" s="6">
        <v>0</v>
      </c>
      <c r="H17" s="6"/>
      <c r="I17" s="6">
        <f t="shared" si="0"/>
        <v>2467852052</v>
      </c>
      <c r="J17" s="6"/>
      <c r="K17" s="6">
        <v>3344637000</v>
      </c>
      <c r="L17" s="6"/>
      <c r="M17" s="6">
        <v>661359256</v>
      </c>
      <c r="N17" s="6"/>
      <c r="O17" s="6">
        <v>1191837032</v>
      </c>
      <c r="P17" s="6"/>
      <c r="Q17" s="6">
        <f t="shared" si="1"/>
        <v>5197833288</v>
      </c>
      <c r="R17" s="7"/>
    </row>
    <row r="18" spans="1:18">
      <c r="A18" s="1" t="s">
        <v>91</v>
      </c>
      <c r="C18" s="6">
        <v>0</v>
      </c>
      <c r="D18" s="6"/>
      <c r="E18" s="6">
        <v>11529878543</v>
      </c>
      <c r="F18" s="6"/>
      <c r="G18" s="6">
        <v>0</v>
      </c>
      <c r="H18" s="6"/>
      <c r="I18" s="6">
        <f t="shared" si="0"/>
        <v>11529878543</v>
      </c>
      <c r="J18" s="6"/>
      <c r="K18" s="6">
        <v>0</v>
      </c>
      <c r="L18" s="6"/>
      <c r="M18" s="6">
        <v>48182411231</v>
      </c>
      <c r="N18" s="6"/>
      <c r="O18" s="6">
        <v>1530222602</v>
      </c>
      <c r="P18" s="6"/>
      <c r="Q18" s="6">
        <f t="shared" si="1"/>
        <v>49712633833</v>
      </c>
      <c r="R18" s="7"/>
    </row>
    <row r="19" spans="1:18">
      <c r="A19" s="1" t="s">
        <v>207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f t="shared" si="0"/>
        <v>0</v>
      </c>
      <c r="J19" s="6"/>
      <c r="K19" s="6">
        <v>0</v>
      </c>
      <c r="L19" s="6"/>
      <c r="M19" s="6">
        <v>0</v>
      </c>
      <c r="N19" s="6"/>
      <c r="O19" s="6">
        <v>23071578892</v>
      </c>
      <c r="P19" s="6"/>
      <c r="Q19" s="6">
        <f t="shared" si="1"/>
        <v>23071578892</v>
      </c>
      <c r="R19" s="7"/>
    </row>
    <row r="20" spans="1:18">
      <c r="A20" s="1" t="s">
        <v>141</v>
      </c>
      <c r="C20" s="6">
        <v>1069215296</v>
      </c>
      <c r="D20" s="6"/>
      <c r="E20" s="6">
        <v>-57814518</v>
      </c>
      <c r="F20" s="6"/>
      <c r="G20" s="6">
        <v>0</v>
      </c>
      <c r="H20" s="6"/>
      <c r="I20" s="6">
        <f t="shared" si="0"/>
        <v>1011400778</v>
      </c>
      <c r="J20" s="6"/>
      <c r="K20" s="6">
        <v>4922651519</v>
      </c>
      <c r="L20" s="6"/>
      <c r="M20" s="6">
        <v>-807678581</v>
      </c>
      <c r="N20" s="6"/>
      <c r="O20" s="6">
        <v>-999818750</v>
      </c>
      <c r="P20" s="6"/>
      <c r="Q20" s="6">
        <f t="shared" si="1"/>
        <v>3115154188</v>
      </c>
      <c r="R20" s="7"/>
    </row>
    <row r="21" spans="1:18">
      <c r="A21" s="1" t="s">
        <v>107</v>
      </c>
      <c r="C21" s="6">
        <v>0</v>
      </c>
      <c r="D21" s="6"/>
      <c r="E21" s="6">
        <v>2096782649</v>
      </c>
      <c r="F21" s="6"/>
      <c r="G21" s="6">
        <v>0</v>
      </c>
      <c r="H21" s="6"/>
      <c r="I21" s="6">
        <f t="shared" si="0"/>
        <v>2096782649</v>
      </c>
      <c r="J21" s="6"/>
      <c r="K21" s="6">
        <v>0</v>
      </c>
      <c r="L21" s="6"/>
      <c r="M21" s="6">
        <v>3807714134</v>
      </c>
      <c r="N21" s="6"/>
      <c r="O21" s="6">
        <v>163770316</v>
      </c>
      <c r="P21" s="6"/>
      <c r="Q21" s="6">
        <f t="shared" si="1"/>
        <v>3971484450</v>
      </c>
      <c r="R21" s="7"/>
    </row>
    <row r="22" spans="1:18">
      <c r="A22" s="1" t="s">
        <v>138</v>
      </c>
      <c r="C22" s="6">
        <v>784091217</v>
      </c>
      <c r="D22" s="6"/>
      <c r="E22" s="6">
        <v>-60159093</v>
      </c>
      <c r="F22" s="6"/>
      <c r="G22" s="6">
        <v>0</v>
      </c>
      <c r="H22" s="6"/>
      <c r="I22" s="6">
        <f t="shared" si="0"/>
        <v>723932124</v>
      </c>
      <c r="J22" s="6"/>
      <c r="K22" s="6">
        <v>3316476130</v>
      </c>
      <c r="L22" s="6"/>
      <c r="M22" s="6">
        <v>-610059406</v>
      </c>
      <c r="N22" s="6"/>
      <c r="O22" s="6">
        <v>0</v>
      </c>
      <c r="P22" s="6"/>
      <c r="Q22" s="6">
        <f t="shared" si="1"/>
        <v>2706416724</v>
      </c>
      <c r="R22" s="7"/>
    </row>
    <row r="23" spans="1:18">
      <c r="A23" s="1" t="s">
        <v>155</v>
      </c>
      <c r="C23" s="6">
        <v>3824650357</v>
      </c>
      <c r="D23" s="6"/>
      <c r="E23" s="6">
        <v>303713043</v>
      </c>
      <c r="F23" s="6"/>
      <c r="G23" s="6">
        <v>0</v>
      </c>
      <c r="H23" s="6"/>
      <c r="I23" s="6">
        <f t="shared" si="0"/>
        <v>4128363400</v>
      </c>
      <c r="J23" s="6"/>
      <c r="K23" s="6">
        <v>3824650357</v>
      </c>
      <c r="L23" s="6"/>
      <c r="M23" s="6">
        <v>303713043</v>
      </c>
      <c r="N23" s="6"/>
      <c r="O23" s="6">
        <v>0</v>
      </c>
      <c r="P23" s="6"/>
      <c r="Q23" s="6">
        <f t="shared" si="1"/>
        <v>4128363400</v>
      </c>
      <c r="R23" s="7"/>
    </row>
    <row r="24" spans="1:18">
      <c r="A24" s="1" t="s">
        <v>142</v>
      </c>
      <c r="C24" s="6">
        <v>1193279137</v>
      </c>
      <c r="D24" s="6"/>
      <c r="E24" s="6">
        <v>-34546612</v>
      </c>
      <c r="F24" s="6"/>
      <c r="G24" s="6">
        <v>0</v>
      </c>
      <c r="H24" s="6"/>
      <c r="I24" s="6">
        <f t="shared" si="0"/>
        <v>1158732525</v>
      </c>
      <c r="J24" s="6"/>
      <c r="K24" s="6">
        <v>1193279137</v>
      </c>
      <c r="L24" s="6"/>
      <c r="M24" s="6">
        <v>-34546612</v>
      </c>
      <c r="N24" s="6"/>
      <c r="O24" s="6">
        <v>0</v>
      </c>
      <c r="P24" s="6"/>
      <c r="Q24" s="6">
        <f t="shared" si="1"/>
        <v>1158732525</v>
      </c>
      <c r="R24" s="7"/>
    </row>
    <row r="25" spans="1:18">
      <c r="A25" s="1" t="s">
        <v>128</v>
      </c>
      <c r="C25" s="6">
        <v>645732645</v>
      </c>
      <c r="D25" s="6"/>
      <c r="E25" s="6">
        <v>91333443</v>
      </c>
      <c r="F25" s="6"/>
      <c r="G25" s="6">
        <v>0</v>
      </c>
      <c r="H25" s="6"/>
      <c r="I25" s="6">
        <f t="shared" si="0"/>
        <v>737066088</v>
      </c>
      <c r="J25" s="6"/>
      <c r="K25" s="6">
        <v>2712942389</v>
      </c>
      <c r="L25" s="6"/>
      <c r="M25" s="6">
        <v>301745299</v>
      </c>
      <c r="N25" s="6"/>
      <c r="O25" s="6">
        <v>0</v>
      </c>
      <c r="P25" s="6"/>
      <c r="Q25" s="6">
        <f t="shared" si="1"/>
        <v>3014687688</v>
      </c>
      <c r="R25" s="7"/>
    </row>
    <row r="26" spans="1:18">
      <c r="A26" s="1" t="s">
        <v>125</v>
      </c>
      <c r="C26" s="6">
        <v>1404300466</v>
      </c>
      <c r="D26" s="6"/>
      <c r="E26" s="6">
        <v>326240858</v>
      </c>
      <c r="F26" s="6"/>
      <c r="G26" s="6">
        <v>0</v>
      </c>
      <c r="H26" s="6"/>
      <c r="I26" s="6">
        <f t="shared" si="0"/>
        <v>1730541324</v>
      </c>
      <c r="J26" s="6"/>
      <c r="K26" s="6">
        <v>5312684027</v>
      </c>
      <c r="L26" s="6"/>
      <c r="M26" s="6">
        <v>1126795731</v>
      </c>
      <c r="N26" s="6"/>
      <c r="O26" s="6">
        <v>0</v>
      </c>
      <c r="P26" s="6"/>
      <c r="Q26" s="6">
        <f t="shared" si="1"/>
        <v>6439479758</v>
      </c>
      <c r="R26" s="7"/>
    </row>
    <row r="27" spans="1:18">
      <c r="A27" s="1" t="s">
        <v>134</v>
      </c>
      <c r="C27" s="6">
        <v>3740845290</v>
      </c>
      <c r="D27" s="6"/>
      <c r="E27" s="6">
        <v>2664776922</v>
      </c>
      <c r="F27" s="6"/>
      <c r="G27" s="6">
        <v>0</v>
      </c>
      <c r="H27" s="6"/>
      <c r="I27" s="6">
        <f t="shared" si="0"/>
        <v>6405622212</v>
      </c>
      <c r="J27" s="6"/>
      <c r="K27" s="6">
        <v>14162777144</v>
      </c>
      <c r="L27" s="6"/>
      <c r="M27" s="6">
        <v>4525519601</v>
      </c>
      <c r="N27" s="6"/>
      <c r="O27" s="6">
        <v>0</v>
      </c>
      <c r="P27" s="6"/>
      <c r="Q27" s="6">
        <f t="shared" si="1"/>
        <v>18688296745</v>
      </c>
      <c r="R27" s="7"/>
    </row>
    <row r="28" spans="1:18">
      <c r="A28" s="1" t="s">
        <v>137</v>
      </c>
      <c r="C28" s="6">
        <v>4930105883</v>
      </c>
      <c r="D28" s="6"/>
      <c r="E28" s="6">
        <v>253903075</v>
      </c>
      <c r="F28" s="6"/>
      <c r="G28" s="6">
        <v>0</v>
      </c>
      <c r="H28" s="6"/>
      <c r="I28" s="6">
        <f t="shared" si="0"/>
        <v>5184008958</v>
      </c>
      <c r="J28" s="6"/>
      <c r="K28" s="6">
        <v>16342352345</v>
      </c>
      <c r="L28" s="6"/>
      <c r="M28" s="6">
        <v>1980262401</v>
      </c>
      <c r="N28" s="6"/>
      <c r="O28" s="6">
        <v>0</v>
      </c>
      <c r="P28" s="6"/>
      <c r="Q28" s="6">
        <f t="shared" si="1"/>
        <v>18322614746</v>
      </c>
      <c r="R28" s="7"/>
    </row>
    <row r="29" spans="1:18">
      <c r="A29" s="1" t="s">
        <v>123</v>
      </c>
      <c r="C29" s="6">
        <v>2692910364</v>
      </c>
      <c r="D29" s="6"/>
      <c r="E29" s="6">
        <v>253154108</v>
      </c>
      <c r="F29" s="6"/>
      <c r="G29" s="6">
        <v>0</v>
      </c>
      <c r="H29" s="6"/>
      <c r="I29" s="6">
        <f t="shared" si="0"/>
        <v>2946064472</v>
      </c>
      <c r="J29" s="6"/>
      <c r="K29" s="6">
        <v>11496361617</v>
      </c>
      <c r="L29" s="6"/>
      <c r="M29" s="6">
        <v>1033412660</v>
      </c>
      <c r="N29" s="6"/>
      <c r="O29" s="6">
        <v>0</v>
      </c>
      <c r="P29" s="6"/>
      <c r="Q29" s="6">
        <f t="shared" si="1"/>
        <v>12529774277</v>
      </c>
      <c r="R29" s="7"/>
    </row>
    <row r="30" spans="1:18">
      <c r="A30" s="1" t="s">
        <v>120</v>
      </c>
      <c r="C30" s="6">
        <v>2894377573</v>
      </c>
      <c r="D30" s="6"/>
      <c r="E30" s="6">
        <v>241756174</v>
      </c>
      <c r="F30" s="6"/>
      <c r="G30" s="6">
        <v>0</v>
      </c>
      <c r="H30" s="6"/>
      <c r="I30" s="6">
        <f t="shared" si="0"/>
        <v>3136133747</v>
      </c>
      <c r="J30" s="6"/>
      <c r="K30" s="6">
        <v>11101399833</v>
      </c>
      <c r="L30" s="6"/>
      <c r="M30" s="6">
        <v>949827813</v>
      </c>
      <c r="N30" s="6"/>
      <c r="O30" s="6">
        <v>0</v>
      </c>
      <c r="P30" s="6"/>
      <c r="Q30" s="6">
        <f t="shared" si="1"/>
        <v>12051227646</v>
      </c>
      <c r="R30" s="7"/>
    </row>
    <row r="31" spans="1:18">
      <c r="A31" s="1" t="s">
        <v>117</v>
      </c>
      <c r="C31" s="6">
        <v>5550301972</v>
      </c>
      <c r="D31" s="6"/>
      <c r="E31" s="6">
        <v>3982478045</v>
      </c>
      <c r="F31" s="6"/>
      <c r="G31" s="6">
        <v>0</v>
      </c>
      <c r="H31" s="6"/>
      <c r="I31" s="6">
        <f t="shared" si="0"/>
        <v>9532780017</v>
      </c>
      <c r="J31" s="6"/>
      <c r="K31" s="6">
        <v>20987452660</v>
      </c>
      <c r="L31" s="6"/>
      <c r="M31" s="6">
        <v>8139724408</v>
      </c>
      <c r="N31" s="6"/>
      <c r="O31" s="6">
        <v>0</v>
      </c>
      <c r="P31" s="6"/>
      <c r="Q31" s="6">
        <f t="shared" si="1"/>
        <v>29127177068</v>
      </c>
      <c r="R31" s="7"/>
    </row>
    <row r="32" spans="1:18">
      <c r="A32" s="1" t="s">
        <v>56</v>
      </c>
      <c r="C32" s="6">
        <v>0</v>
      </c>
      <c r="D32" s="6"/>
      <c r="E32" s="6">
        <v>776474986</v>
      </c>
      <c r="F32" s="6"/>
      <c r="G32" s="6">
        <v>0</v>
      </c>
      <c r="H32" s="6"/>
      <c r="I32" s="6">
        <f t="shared" si="0"/>
        <v>776474986</v>
      </c>
      <c r="J32" s="6"/>
      <c r="K32" s="6">
        <v>0</v>
      </c>
      <c r="L32" s="6"/>
      <c r="M32" s="6">
        <v>2230904849</v>
      </c>
      <c r="N32" s="6"/>
      <c r="O32" s="6">
        <v>0</v>
      </c>
      <c r="P32" s="6"/>
      <c r="Q32" s="6">
        <f t="shared" si="1"/>
        <v>2230904849</v>
      </c>
      <c r="R32" s="7"/>
    </row>
    <row r="33" spans="1:18">
      <c r="A33" s="1" t="s">
        <v>59</v>
      </c>
      <c r="C33" s="6">
        <v>0</v>
      </c>
      <c r="D33" s="6"/>
      <c r="E33" s="6">
        <v>100117569</v>
      </c>
      <c r="F33" s="6"/>
      <c r="G33" s="6">
        <v>0</v>
      </c>
      <c r="H33" s="6"/>
      <c r="I33" s="6">
        <f t="shared" si="0"/>
        <v>100117569</v>
      </c>
      <c r="J33" s="6"/>
      <c r="K33" s="6">
        <v>0</v>
      </c>
      <c r="L33" s="6"/>
      <c r="M33" s="6">
        <v>397216924</v>
      </c>
      <c r="N33" s="6"/>
      <c r="O33" s="6">
        <v>0</v>
      </c>
      <c r="P33" s="6"/>
      <c r="Q33" s="6">
        <f t="shared" si="1"/>
        <v>397216924</v>
      </c>
      <c r="R33" s="7"/>
    </row>
    <row r="34" spans="1:18">
      <c r="A34" s="1" t="s">
        <v>62</v>
      </c>
      <c r="C34" s="6">
        <v>0</v>
      </c>
      <c r="D34" s="6"/>
      <c r="E34" s="6">
        <v>827957857</v>
      </c>
      <c r="F34" s="6"/>
      <c r="G34" s="6">
        <v>0</v>
      </c>
      <c r="H34" s="6"/>
      <c r="I34" s="6">
        <f t="shared" si="0"/>
        <v>827957857</v>
      </c>
      <c r="J34" s="6"/>
      <c r="K34" s="6">
        <v>0</v>
      </c>
      <c r="L34" s="6"/>
      <c r="M34" s="6">
        <v>3469502766</v>
      </c>
      <c r="N34" s="6"/>
      <c r="O34" s="6">
        <v>0</v>
      </c>
      <c r="P34" s="6"/>
      <c r="Q34" s="6">
        <f t="shared" si="1"/>
        <v>3469502766</v>
      </c>
      <c r="R34" s="7"/>
    </row>
    <row r="35" spans="1:18">
      <c r="A35" s="1" t="s">
        <v>65</v>
      </c>
      <c r="C35" s="6">
        <v>0</v>
      </c>
      <c r="D35" s="6"/>
      <c r="E35" s="6">
        <v>704629043</v>
      </c>
      <c r="F35" s="6"/>
      <c r="G35" s="6">
        <v>0</v>
      </c>
      <c r="H35" s="6"/>
      <c r="I35" s="6">
        <f t="shared" si="0"/>
        <v>704629043</v>
      </c>
      <c r="J35" s="6"/>
      <c r="K35" s="6">
        <v>0</v>
      </c>
      <c r="L35" s="6"/>
      <c r="M35" s="6">
        <v>2907908726</v>
      </c>
      <c r="N35" s="6"/>
      <c r="O35" s="6">
        <v>0</v>
      </c>
      <c r="P35" s="6"/>
      <c r="Q35" s="6">
        <f t="shared" si="1"/>
        <v>2907908726</v>
      </c>
      <c r="R35" s="7"/>
    </row>
    <row r="36" spans="1:18">
      <c r="A36" s="1" t="s">
        <v>74</v>
      </c>
      <c r="C36" s="6">
        <v>0</v>
      </c>
      <c r="D36" s="6"/>
      <c r="E36" s="6">
        <v>234161879</v>
      </c>
      <c r="F36" s="6"/>
      <c r="G36" s="6">
        <v>0</v>
      </c>
      <c r="H36" s="6"/>
      <c r="I36" s="6">
        <f t="shared" si="0"/>
        <v>234161879</v>
      </c>
      <c r="J36" s="6"/>
      <c r="K36" s="6">
        <v>0</v>
      </c>
      <c r="L36" s="6"/>
      <c r="M36" s="6">
        <v>923945033</v>
      </c>
      <c r="N36" s="6"/>
      <c r="O36" s="6">
        <v>0</v>
      </c>
      <c r="P36" s="6"/>
      <c r="Q36" s="6">
        <f t="shared" si="1"/>
        <v>923945033</v>
      </c>
      <c r="R36" s="7"/>
    </row>
    <row r="37" spans="1:18">
      <c r="A37" s="1" t="s">
        <v>77</v>
      </c>
      <c r="C37" s="6">
        <v>0</v>
      </c>
      <c r="D37" s="6"/>
      <c r="E37" s="6">
        <v>1493231321</v>
      </c>
      <c r="F37" s="6"/>
      <c r="G37" s="6">
        <v>0</v>
      </c>
      <c r="H37" s="6"/>
      <c r="I37" s="6">
        <f t="shared" si="0"/>
        <v>1493231321</v>
      </c>
      <c r="J37" s="6"/>
      <c r="K37" s="6">
        <v>0</v>
      </c>
      <c r="L37" s="6"/>
      <c r="M37" s="6">
        <v>2386181230</v>
      </c>
      <c r="N37" s="6"/>
      <c r="O37" s="6">
        <v>0</v>
      </c>
      <c r="P37" s="6"/>
      <c r="Q37" s="6">
        <f t="shared" si="1"/>
        <v>2386181230</v>
      </c>
      <c r="R37" s="7"/>
    </row>
    <row r="38" spans="1:18">
      <c r="A38" s="1" t="s">
        <v>82</v>
      </c>
      <c r="C38" s="6">
        <v>0</v>
      </c>
      <c r="D38" s="6"/>
      <c r="E38" s="6">
        <v>7080001007</v>
      </c>
      <c r="F38" s="6"/>
      <c r="G38" s="6">
        <v>0</v>
      </c>
      <c r="H38" s="6"/>
      <c r="I38" s="6">
        <f t="shared" si="0"/>
        <v>7080001007</v>
      </c>
      <c r="J38" s="6"/>
      <c r="K38" s="6">
        <v>0</v>
      </c>
      <c r="L38" s="6"/>
      <c r="M38" s="6">
        <v>26952360261</v>
      </c>
      <c r="N38" s="6"/>
      <c r="O38" s="6">
        <v>0</v>
      </c>
      <c r="P38" s="6"/>
      <c r="Q38" s="6">
        <f t="shared" si="1"/>
        <v>26952360261</v>
      </c>
      <c r="R38" s="7"/>
    </row>
    <row r="39" spans="1:18">
      <c r="A39" s="1" t="s">
        <v>98</v>
      </c>
      <c r="C39" s="6">
        <v>0</v>
      </c>
      <c r="D39" s="6"/>
      <c r="E39" s="6">
        <v>2179250</v>
      </c>
      <c r="F39" s="6"/>
      <c r="G39" s="6">
        <v>0</v>
      </c>
      <c r="H39" s="6"/>
      <c r="I39" s="6">
        <f t="shared" si="0"/>
        <v>2179250</v>
      </c>
      <c r="J39" s="6"/>
      <c r="K39" s="6">
        <v>0</v>
      </c>
      <c r="L39" s="6"/>
      <c r="M39" s="6">
        <v>3578796</v>
      </c>
      <c r="N39" s="6"/>
      <c r="O39" s="6">
        <v>0</v>
      </c>
      <c r="P39" s="6"/>
      <c r="Q39" s="6">
        <f t="shared" si="1"/>
        <v>3578796</v>
      </c>
      <c r="R39" s="7"/>
    </row>
    <row r="40" spans="1:18">
      <c r="A40" s="1" t="s">
        <v>104</v>
      </c>
      <c r="C40" s="6">
        <v>0</v>
      </c>
      <c r="D40" s="6"/>
      <c r="E40" s="6">
        <v>764886801</v>
      </c>
      <c r="F40" s="6"/>
      <c r="G40" s="6">
        <v>0</v>
      </c>
      <c r="H40" s="6"/>
      <c r="I40" s="6">
        <f t="shared" si="0"/>
        <v>764886801</v>
      </c>
      <c r="J40" s="6"/>
      <c r="K40" s="6">
        <v>0</v>
      </c>
      <c r="L40" s="6"/>
      <c r="M40" s="6">
        <v>1284365143</v>
      </c>
      <c r="N40" s="6"/>
      <c r="O40" s="6">
        <v>0</v>
      </c>
      <c r="P40" s="6"/>
      <c r="Q40" s="6">
        <f t="shared" si="1"/>
        <v>1284365143</v>
      </c>
      <c r="R40" s="7"/>
    </row>
    <row r="41" spans="1:18">
      <c r="A41" s="1" t="s">
        <v>71</v>
      </c>
      <c r="C41" s="6">
        <v>0</v>
      </c>
      <c r="D41" s="6"/>
      <c r="E41" s="6">
        <v>3164862682</v>
      </c>
      <c r="F41" s="6"/>
      <c r="G41" s="6">
        <v>0</v>
      </c>
      <c r="H41" s="6"/>
      <c r="I41" s="6">
        <f t="shared" si="0"/>
        <v>3164862682</v>
      </c>
      <c r="J41" s="6"/>
      <c r="K41" s="6">
        <v>0</v>
      </c>
      <c r="L41" s="6"/>
      <c r="M41" s="6">
        <v>12051168747</v>
      </c>
      <c r="N41" s="6"/>
      <c r="O41" s="6">
        <v>0</v>
      </c>
      <c r="P41" s="6"/>
      <c r="Q41" s="6">
        <f t="shared" si="1"/>
        <v>12051168747</v>
      </c>
      <c r="R41" s="7"/>
    </row>
    <row r="42" spans="1:18">
      <c r="A42" s="1" t="s">
        <v>95</v>
      </c>
      <c r="C42" s="6">
        <v>0</v>
      </c>
      <c r="D42" s="6"/>
      <c r="E42" s="6">
        <v>5098783465</v>
      </c>
      <c r="F42" s="6"/>
      <c r="G42" s="6">
        <v>0</v>
      </c>
      <c r="H42" s="6"/>
      <c r="I42" s="6">
        <f t="shared" si="0"/>
        <v>5098783465</v>
      </c>
      <c r="J42" s="6"/>
      <c r="K42" s="6">
        <v>0</v>
      </c>
      <c r="L42" s="6"/>
      <c r="M42" s="6">
        <v>16238621110</v>
      </c>
      <c r="N42" s="6"/>
      <c r="O42" s="6">
        <v>0</v>
      </c>
      <c r="P42" s="6"/>
      <c r="Q42" s="6">
        <f t="shared" si="1"/>
        <v>16238621110</v>
      </c>
      <c r="R42" s="7"/>
    </row>
    <row r="43" spans="1:18">
      <c r="A43" s="1" t="s">
        <v>109</v>
      </c>
      <c r="C43" s="6">
        <v>0</v>
      </c>
      <c r="D43" s="6"/>
      <c r="E43" s="6">
        <v>817076282</v>
      </c>
      <c r="F43" s="6"/>
      <c r="G43" s="6">
        <v>0</v>
      </c>
      <c r="H43" s="6"/>
      <c r="I43" s="6">
        <f t="shared" si="0"/>
        <v>817076282</v>
      </c>
      <c r="J43" s="6"/>
      <c r="K43" s="6">
        <v>0</v>
      </c>
      <c r="L43" s="6"/>
      <c r="M43" s="6">
        <v>1192654858</v>
      </c>
      <c r="N43" s="6"/>
      <c r="O43" s="6">
        <v>0</v>
      </c>
      <c r="P43" s="6"/>
      <c r="Q43" s="6">
        <f t="shared" si="1"/>
        <v>1192654858</v>
      </c>
      <c r="R43" s="7"/>
    </row>
    <row r="44" spans="1:18">
      <c r="A44" s="1" t="s">
        <v>43</v>
      </c>
      <c r="C44" s="6">
        <v>0</v>
      </c>
      <c r="D44" s="6"/>
      <c r="E44" s="6">
        <v>5883790066</v>
      </c>
      <c r="F44" s="6"/>
      <c r="G44" s="6">
        <v>0</v>
      </c>
      <c r="H44" s="6"/>
      <c r="I44" s="6">
        <f t="shared" si="0"/>
        <v>5883790066</v>
      </c>
      <c r="J44" s="6"/>
      <c r="K44" s="6">
        <v>0</v>
      </c>
      <c r="L44" s="6"/>
      <c r="M44" s="6">
        <v>12364067787</v>
      </c>
      <c r="N44" s="6"/>
      <c r="O44" s="6">
        <v>0</v>
      </c>
      <c r="P44" s="6"/>
      <c r="Q44" s="6">
        <f t="shared" si="1"/>
        <v>12364067787</v>
      </c>
      <c r="R44" s="7"/>
    </row>
    <row r="45" spans="1:18">
      <c r="A45" s="1" t="s">
        <v>47</v>
      </c>
      <c r="C45" s="6">
        <v>0</v>
      </c>
      <c r="D45" s="6"/>
      <c r="E45" s="6">
        <v>3577957982</v>
      </c>
      <c r="F45" s="6"/>
      <c r="G45" s="6">
        <v>0</v>
      </c>
      <c r="H45" s="6"/>
      <c r="I45" s="6">
        <f t="shared" si="0"/>
        <v>3577957982</v>
      </c>
      <c r="J45" s="6"/>
      <c r="K45" s="6">
        <v>0</v>
      </c>
      <c r="L45" s="6"/>
      <c r="M45" s="6">
        <v>11098562722</v>
      </c>
      <c r="N45" s="6"/>
      <c r="O45" s="6">
        <v>0</v>
      </c>
      <c r="P45" s="6"/>
      <c r="Q45" s="6">
        <f t="shared" si="1"/>
        <v>11098562722</v>
      </c>
      <c r="R45" s="7"/>
    </row>
    <row r="46" spans="1:18">
      <c r="A46" s="1" t="s">
        <v>88</v>
      </c>
      <c r="C46" s="6">
        <v>0</v>
      </c>
      <c r="D46" s="6"/>
      <c r="E46" s="6">
        <v>55233587</v>
      </c>
      <c r="F46" s="6"/>
      <c r="G46" s="6">
        <v>0</v>
      </c>
      <c r="H46" s="6"/>
      <c r="I46" s="6">
        <f t="shared" si="0"/>
        <v>55233587</v>
      </c>
      <c r="J46" s="6"/>
      <c r="K46" s="6">
        <v>0</v>
      </c>
      <c r="L46" s="6"/>
      <c r="M46" s="6">
        <v>272879215</v>
      </c>
      <c r="N46" s="6"/>
      <c r="O46" s="6">
        <v>0</v>
      </c>
      <c r="P46" s="6"/>
      <c r="Q46" s="6">
        <f t="shared" si="1"/>
        <v>272879215</v>
      </c>
      <c r="R46" s="7"/>
    </row>
    <row r="47" spans="1:18">
      <c r="A47" s="1" t="s">
        <v>144</v>
      </c>
      <c r="C47" s="6">
        <v>0</v>
      </c>
      <c r="D47" s="6"/>
      <c r="E47" s="6">
        <v>-127994585</v>
      </c>
      <c r="F47" s="6"/>
      <c r="G47" s="6">
        <v>0</v>
      </c>
      <c r="H47" s="6"/>
      <c r="I47" s="6">
        <f t="shared" si="0"/>
        <v>-127994585</v>
      </c>
      <c r="J47" s="6"/>
      <c r="K47" s="6">
        <v>0</v>
      </c>
      <c r="L47" s="6"/>
      <c r="M47" s="6">
        <v>-127994585</v>
      </c>
      <c r="N47" s="6"/>
      <c r="O47" s="6">
        <v>0</v>
      </c>
      <c r="P47" s="6"/>
      <c r="Q47" s="6">
        <f t="shared" si="1"/>
        <v>-127994585</v>
      </c>
      <c r="R47" s="7"/>
    </row>
    <row r="48" spans="1:18">
      <c r="A48" s="1" t="s">
        <v>79</v>
      </c>
      <c r="C48" s="6">
        <v>0</v>
      </c>
      <c r="D48" s="6"/>
      <c r="E48" s="6">
        <v>255531599</v>
      </c>
      <c r="F48" s="6"/>
      <c r="G48" s="6">
        <v>0</v>
      </c>
      <c r="H48" s="6"/>
      <c r="I48" s="6">
        <f t="shared" si="0"/>
        <v>255531599</v>
      </c>
      <c r="J48" s="6"/>
      <c r="K48" s="6">
        <v>0</v>
      </c>
      <c r="L48" s="6"/>
      <c r="M48" s="6">
        <v>1066218356</v>
      </c>
      <c r="N48" s="6"/>
      <c r="O48" s="6">
        <v>0</v>
      </c>
      <c r="P48" s="6"/>
      <c r="Q48" s="6">
        <f t="shared" si="1"/>
        <v>1066218356</v>
      </c>
      <c r="R48" s="7"/>
    </row>
    <row r="49" spans="1:18">
      <c r="A49" s="1" t="s">
        <v>101</v>
      </c>
      <c r="C49" s="6">
        <v>0</v>
      </c>
      <c r="D49" s="6"/>
      <c r="E49" s="6">
        <v>-341626283</v>
      </c>
      <c r="F49" s="6"/>
      <c r="G49" s="6">
        <v>0</v>
      </c>
      <c r="H49" s="6"/>
      <c r="I49" s="6">
        <f t="shared" si="0"/>
        <v>-341626283</v>
      </c>
      <c r="J49" s="6"/>
      <c r="K49" s="6">
        <v>0</v>
      </c>
      <c r="L49" s="6"/>
      <c r="M49" s="6">
        <v>181054960</v>
      </c>
      <c r="N49" s="6"/>
      <c r="O49" s="6">
        <v>0</v>
      </c>
      <c r="P49" s="6"/>
      <c r="Q49" s="6">
        <f t="shared" si="1"/>
        <v>181054960</v>
      </c>
      <c r="R49" s="7"/>
    </row>
    <row r="50" spans="1:18">
      <c r="A50" s="1" t="s">
        <v>149</v>
      </c>
      <c r="C50" s="6">
        <v>0</v>
      </c>
      <c r="D50" s="6"/>
      <c r="E50" s="6">
        <v>-387926</v>
      </c>
      <c r="F50" s="6"/>
      <c r="G50" s="6">
        <v>0</v>
      </c>
      <c r="H50" s="6"/>
      <c r="I50" s="6">
        <f t="shared" si="0"/>
        <v>-387926</v>
      </c>
      <c r="J50" s="6"/>
      <c r="K50" s="6">
        <v>0</v>
      </c>
      <c r="L50" s="6"/>
      <c r="M50" s="6">
        <v>-387926</v>
      </c>
      <c r="N50" s="6"/>
      <c r="O50" s="6">
        <v>0</v>
      </c>
      <c r="P50" s="6"/>
      <c r="Q50" s="6">
        <f t="shared" si="1"/>
        <v>-387926</v>
      </c>
      <c r="R50" s="7"/>
    </row>
    <row r="51" spans="1:18">
      <c r="A51" s="1" t="s">
        <v>146</v>
      </c>
      <c r="C51" s="6">
        <v>0</v>
      </c>
      <c r="D51" s="6"/>
      <c r="E51" s="6">
        <v>87888176</v>
      </c>
      <c r="F51" s="6"/>
      <c r="G51" s="6">
        <v>0</v>
      </c>
      <c r="H51" s="6"/>
      <c r="I51" s="6">
        <f t="shared" si="0"/>
        <v>87888176</v>
      </c>
      <c r="J51" s="6"/>
      <c r="K51" s="6">
        <v>0</v>
      </c>
      <c r="L51" s="6"/>
      <c r="M51" s="6">
        <v>87888179</v>
      </c>
      <c r="N51" s="6"/>
      <c r="O51" s="6">
        <v>0</v>
      </c>
      <c r="P51" s="6"/>
      <c r="Q51" s="6">
        <f t="shared" si="1"/>
        <v>87888179</v>
      </c>
      <c r="R51" s="7"/>
    </row>
    <row r="52" spans="1:18">
      <c r="A52" s="1" t="s">
        <v>152</v>
      </c>
      <c r="C52" s="6">
        <v>0</v>
      </c>
      <c r="D52" s="6"/>
      <c r="E52" s="6">
        <v>14069979</v>
      </c>
      <c r="F52" s="6"/>
      <c r="G52" s="6">
        <v>0</v>
      </c>
      <c r="H52" s="6"/>
      <c r="I52" s="6">
        <f>C52+E52+G52</f>
        <v>14069979</v>
      </c>
      <c r="J52" s="6"/>
      <c r="K52" s="6">
        <v>0</v>
      </c>
      <c r="L52" s="6"/>
      <c r="M52" s="6">
        <v>14069979</v>
      </c>
      <c r="N52" s="6"/>
      <c r="O52" s="6">
        <v>0</v>
      </c>
      <c r="P52" s="6"/>
      <c r="Q52" s="6">
        <f t="shared" si="1"/>
        <v>14069979</v>
      </c>
      <c r="R52" s="7"/>
    </row>
    <row r="53" spans="1:18" ht="24.75" thickBot="1">
      <c r="C53" s="17">
        <f>SUM(C8:C52)</f>
        <v>30161141369</v>
      </c>
      <c r="D53" s="7"/>
      <c r="E53" s="17">
        <f>SUM(E8:E52)</f>
        <v>26537493735</v>
      </c>
      <c r="F53" s="7"/>
      <c r="G53" s="17">
        <f>SUM(G8:G52)</f>
        <v>42170362919</v>
      </c>
      <c r="H53" s="7"/>
      <c r="I53" s="17">
        <f>SUM(I8:I52)</f>
        <v>98868998023</v>
      </c>
      <c r="J53" s="7"/>
      <c r="K53" s="17">
        <f>SUM(K8:K52)</f>
        <v>100537092421</v>
      </c>
      <c r="L53" s="7"/>
      <c r="M53" s="17">
        <f>SUM(M8:M52)</f>
        <v>187673019134</v>
      </c>
      <c r="N53" s="7"/>
      <c r="O53" s="17">
        <f>SUM(O8:O52)</f>
        <v>71537417749</v>
      </c>
      <c r="P53" s="7"/>
      <c r="Q53" s="17">
        <f>SUM(Q8:Q52)</f>
        <v>359747529304</v>
      </c>
      <c r="R53" s="7"/>
    </row>
    <row r="54" spans="1:18" ht="24.75" thickTop="1">
      <c r="C54" s="7"/>
      <c r="E54" s="7"/>
      <c r="G54" s="7"/>
      <c r="K54" s="7"/>
      <c r="M54" s="7"/>
      <c r="O54" s="7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O12"/>
  <sheetViews>
    <sheetView rightToLeft="1" workbookViewId="0">
      <selection activeCell="I20" sqref="I20"/>
    </sheetView>
  </sheetViews>
  <sheetFormatPr defaultRowHeight="24"/>
  <cols>
    <col min="1" max="1" width="32.4257812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5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5" ht="24.75">
      <c r="A3" s="23" t="s">
        <v>181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5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6" spans="1:15" ht="24.75">
      <c r="A6" s="21" t="s">
        <v>214</v>
      </c>
      <c r="B6" s="21" t="s">
        <v>214</v>
      </c>
      <c r="C6" s="21" t="s">
        <v>214</v>
      </c>
      <c r="E6" s="21" t="s">
        <v>183</v>
      </c>
      <c r="F6" s="21" t="s">
        <v>183</v>
      </c>
      <c r="G6" s="21" t="s">
        <v>183</v>
      </c>
      <c r="I6" s="21" t="s">
        <v>184</v>
      </c>
      <c r="J6" s="21" t="s">
        <v>184</v>
      </c>
      <c r="K6" s="21" t="s">
        <v>184</v>
      </c>
    </row>
    <row r="7" spans="1:15" ht="24.75">
      <c r="A7" s="21" t="s">
        <v>215</v>
      </c>
      <c r="C7" s="21" t="s">
        <v>165</v>
      </c>
      <c r="E7" s="21" t="s">
        <v>216</v>
      </c>
      <c r="G7" s="21" t="s">
        <v>217</v>
      </c>
      <c r="I7" s="21" t="s">
        <v>216</v>
      </c>
      <c r="K7" s="21" t="s">
        <v>217</v>
      </c>
    </row>
    <row r="8" spans="1:15">
      <c r="A8" s="1" t="s">
        <v>171</v>
      </c>
      <c r="C8" s="4" t="s">
        <v>172</v>
      </c>
      <c r="D8" s="4"/>
      <c r="E8" s="5">
        <v>50105359</v>
      </c>
      <c r="F8" s="4"/>
      <c r="G8" s="9">
        <f>E8/$E$10</f>
        <v>0.39956940594459162</v>
      </c>
      <c r="H8" s="4"/>
      <c r="I8" s="5">
        <v>96587549</v>
      </c>
      <c r="J8" s="4"/>
      <c r="K8" s="10">
        <f>I8/$I$10</f>
        <v>0.40864562851658504</v>
      </c>
      <c r="L8" s="4"/>
      <c r="M8" s="4"/>
      <c r="N8" s="4"/>
      <c r="O8" s="4"/>
    </row>
    <row r="9" spans="1:15">
      <c r="A9" s="1" t="s">
        <v>178</v>
      </c>
      <c r="C9" s="4" t="s">
        <v>179</v>
      </c>
      <c r="D9" s="4"/>
      <c r="E9" s="5">
        <v>75293028</v>
      </c>
      <c r="F9" s="4"/>
      <c r="G9" s="9">
        <f>E9/$E$10</f>
        <v>0.60043059405540833</v>
      </c>
      <c r="H9" s="4"/>
      <c r="I9" s="5">
        <v>139772618</v>
      </c>
      <c r="J9" s="4"/>
      <c r="K9" s="10">
        <f>I9/$I$10</f>
        <v>0.59135437148341496</v>
      </c>
      <c r="L9" s="4"/>
      <c r="M9" s="4"/>
      <c r="N9" s="4"/>
      <c r="O9" s="4"/>
    </row>
    <row r="10" spans="1:15" ht="24.75" thickBot="1">
      <c r="C10" s="4"/>
      <c r="D10" s="4"/>
      <c r="E10" s="16">
        <f>SUM(E8:E9)</f>
        <v>125398387</v>
      </c>
      <c r="F10" s="4"/>
      <c r="G10" s="18">
        <f>SUM(G8:G9)</f>
        <v>1</v>
      </c>
      <c r="H10" s="4"/>
      <c r="I10" s="16">
        <f>SUM(I8:I9)</f>
        <v>236360167</v>
      </c>
      <c r="J10" s="4"/>
      <c r="K10" s="13">
        <f>SUM(K8:K9)</f>
        <v>1</v>
      </c>
      <c r="L10" s="4"/>
      <c r="M10" s="4"/>
      <c r="N10" s="4"/>
      <c r="O10" s="4"/>
    </row>
    <row r="11" spans="1:15" ht="24.75" thickTop="1">
      <c r="C11" s="4"/>
      <c r="D11" s="4"/>
      <c r="E11" s="5"/>
      <c r="F11" s="4"/>
      <c r="G11" s="4"/>
      <c r="H11" s="4"/>
      <c r="I11" s="5"/>
      <c r="J11" s="4"/>
      <c r="K11" s="4"/>
      <c r="L11" s="4"/>
      <c r="M11" s="4"/>
      <c r="N11" s="4"/>
      <c r="O11" s="4"/>
    </row>
    <row r="12" spans="1:15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A10" sqref="A10"/>
    </sheetView>
  </sheetViews>
  <sheetFormatPr defaultRowHeight="24"/>
  <cols>
    <col min="1" max="1" width="35.5703125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23" t="s">
        <v>0</v>
      </c>
      <c r="B2" s="23"/>
      <c r="C2" s="23"/>
      <c r="D2" s="23"/>
      <c r="E2" s="23"/>
    </row>
    <row r="3" spans="1:5" ht="24.75">
      <c r="A3" s="23" t="s">
        <v>181</v>
      </c>
      <c r="B3" s="23"/>
      <c r="C3" s="23"/>
      <c r="D3" s="23"/>
      <c r="E3" s="23"/>
    </row>
    <row r="4" spans="1:5" ht="24.75">
      <c r="A4" s="23" t="s">
        <v>2</v>
      </c>
      <c r="B4" s="23"/>
      <c r="C4" s="23"/>
      <c r="D4" s="23"/>
      <c r="E4" s="23"/>
    </row>
    <row r="5" spans="1:5" ht="24.75">
      <c r="C5" s="20" t="s">
        <v>183</v>
      </c>
      <c r="E5" s="2" t="s">
        <v>225</v>
      </c>
    </row>
    <row r="6" spans="1:5" ht="24.75">
      <c r="A6" s="20" t="s">
        <v>218</v>
      </c>
      <c r="C6" s="21"/>
      <c r="E6" s="19" t="s">
        <v>226</v>
      </c>
    </row>
    <row r="7" spans="1:5" ht="24.75">
      <c r="A7" s="21" t="s">
        <v>218</v>
      </c>
      <c r="C7" s="21" t="s">
        <v>168</v>
      </c>
      <c r="E7" s="21" t="s">
        <v>168</v>
      </c>
    </row>
    <row r="8" spans="1:5" ht="24.75">
      <c r="A8" s="2" t="s">
        <v>227</v>
      </c>
      <c r="C8" s="5">
        <v>0</v>
      </c>
      <c r="D8" s="4"/>
      <c r="E8" s="5">
        <v>39152554</v>
      </c>
    </row>
    <row r="9" spans="1:5" ht="25.5" thickBot="1">
      <c r="A9" s="2" t="s">
        <v>190</v>
      </c>
      <c r="C9" s="16">
        <f>SUM(C8)</f>
        <v>0</v>
      </c>
      <c r="D9" s="4"/>
      <c r="E9" s="16">
        <f>SUM(E8)</f>
        <v>39152554</v>
      </c>
    </row>
    <row r="10" spans="1:5" ht="24.75" thickTop="1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5"/>
  <sheetViews>
    <sheetView rightToLeft="1" topLeftCell="A5" workbookViewId="0">
      <selection activeCell="E25" sqref="E25"/>
    </sheetView>
  </sheetViews>
  <sheetFormatPr defaultRowHeight="24"/>
  <cols>
    <col min="1" max="1" width="32" style="1" bestFit="1" customWidth="1"/>
    <col min="2" max="2" width="1" style="1" customWidth="1"/>
    <col min="3" max="3" width="12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0.85546875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11.57031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2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7.425781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5" ht="24.7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1:25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</row>
    <row r="6" spans="1:25" ht="24.75">
      <c r="A6" s="20" t="s">
        <v>3</v>
      </c>
      <c r="C6" s="21" t="s">
        <v>222</v>
      </c>
      <c r="D6" s="21" t="s">
        <v>4</v>
      </c>
      <c r="E6" s="21" t="s">
        <v>4</v>
      </c>
      <c r="F6" s="21" t="s">
        <v>4</v>
      </c>
      <c r="G6" s="21" t="s">
        <v>4</v>
      </c>
      <c r="I6" s="21" t="s">
        <v>5</v>
      </c>
      <c r="J6" s="21" t="s">
        <v>5</v>
      </c>
      <c r="K6" s="21" t="s">
        <v>5</v>
      </c>
      <c r="L6" s="21" t="s">
        <v>5</v>
      </c>
      <c r="M6" s="21" t="s">
        <v>5</v>
      </c>
      <c r="N6" s="21" t="s">
        <v>5</v>
      </c>
      <c r="O6" s="21" t="s">
        <v>5</v>
      </c>
      <c r="Q6" s="21" t="s">
        <v>6</v>
      </c>
      <c r="R6" s="21" t="s">
        <v>6</v>
      </c>
      <c r="S6" s="21" t="s">
        <v>6</v>
      </c>
      <c r="T6" s="21" t="s">
        <v>6</v>
      </c>
      <c r="U6" s="21" t="s">
        <v>6</v>
      </c>
      <c r="V6" s="21" t="s">
        <v>6</v>
      </c>
      <c r="W6" s="21" t="s">
        <v>6</v>
      </c>
      <c r="X6" s="21" t="s">
        <v>6</v>
      </c>
      <c r="Y6" s="21" t="s">
        <v>6</v>
      </c>
    </row>
    <row r="7" spans="1:25" ht="24.75">
      <c r="A7" s="20" t="s">
        <v>3</v>
      </c>
      <c r="C7" s="20" t="s">
        <v>7</v>
      </c>
      <c r="E7" s="20" t="s">
        <v>8</v>
      </c>
      <c r="G7" s="22" t="s">
        <v>9</v>
      </c>
      <c r="I7" s="21" t="s">
        <v>10</v>
      </c>
      <c r="J7" s="21" t="s">
        <v>10</v>
      </c>
      <c r="K7" s="21" t="s">
        <v>10</v>
      </c>
      <c r="M7" s="21" t="s">
        <v>11</v>
      </c>
      <c r="N7" s="21" t="s">
        <v>11</v>
      </c>
      <c r="O7" s="21" t="s">
        <v>11</v>
      </c>
      <c r="Q7" s="20" t="s">
        <v>7</v>
      </c>
      <c r="S7" s="20" t="s">
        <v>12</v>
      </c>
      <c r="U7" s="20" t="s">
        <v>8</v>
      </c>
      <c r="W7" s="20" t="s">
        <v>9</v>
      </c>
      <c r="Y7" s="20" t="s">
        <v>13</v>
      </c>
    </row>
    <row r="8" spans="1:25" ht="24.75">
      <c r="A8" s="21" t="s">
        <v>3</v>
      </c>
      <c r="C8" s="21" t="s">
        <v>7</v>
      </c>
      <c r="E8" s="21" t="s">
        <v>8</v>
      </c>
      <c r="G8" s="21" t="s">
        <v>9</v>
      </c>
      <c r="I8" s="21" t="s">
        <v>7</v>
      </c>
      <c r="K8" s="21" t="s">
        <v>8</v>
      </c>
      <c r="M8" s="21" t="s">
        <v>7</v>
      </c>
      <c r="O8" s="21" t="s">
        <v>14</v>
      </c>
      <c r="Q8" s="21" t="s">
        <v>7</v>
      </c>
      <c r="S8" s="21" t="s">
        <v>12</v>
      </c>
      <c r="U8" s="21" t="s">
        <v>8</v>
      </c>
      <c r="W8" s="21" t="s">
        <v>9</v>
      </c>
      <c r="Y8" s="21" t="s">
        <v>13</v>
      </c>
    </row>
    <row r="9" spans="1:25">
      <c r="A9" s="1" t="s">
        <v>15</v>
      </c>
      <c r="C9" s="6">
        <v>34494</v>
      </c>
      <c r="D9" s="6"/>
      <c r="E9" s="6">
        <v>794098238</v>
      </c>
      <c r="F9" s="6"/>
      <c r="G9" s="6">
        <v>933340066.25399995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0</v>
      </c>
      <c r="P9" s="6"/>
      <c r="Q9" s="6">
        <v>34494</v>
      </c>
      <c r="R9" s="6"/>
      <c r="S9" s="6">
        <v>26987</v>
      </c>
      <c r="T9" s="6"/>
      <c r="U9" s="6">
        <v>794098238</v>
      </c>
      <c r="V9" s="6"/>
      <c r="W9" s="6">
        <v>925350785.01090002</v>
      </c>
      <c r="X9" s="6"/>
      <c r="Y9" s="10">
        <v>1.4515008878702131E-4</v>
      </c>
    </row>
    <row r="10" spans="1:25">
      <c r="A10" s="1" t="s">
        <v>16</v>
      </c>
      <c r="C10" s="6">
        <v>9595000</v>
      </c>
      <c r="D10" s="6"/>
      <c r="E10" s="6">
        <v>58586782490</v>
      </c>
      <c r="F10" s="6"/>
      <c r="G10" s="6">
        <v>85936566847.5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0</v>
      </c>
      <c r="P10" s="6"/>
      <c r="Q10" s="6">
        <v>9595000</v>
      </c>
      <c r="R10" s="6"/>
      <c r="S10" s="6">
        <v>9180</v>
      </c>
      <c r="T10" s="6"/>
      <c r="U10" s="6">
        <v>58586782490</v>
      </c>
      <c r="V10" s="6"/>
      <c r="W10" s="6">
        <v>87558011505</v>
      </c>
      <c r="X10" s="6"/>
      <c r="Y10" s="10">
        <v>1.3734308491256186E-2</v>
      </c>
    </row>
    <row r="11" spans="1:25">
      <c r="A11" s="1" t="s">
        <v>17</v>
      </c>
      <c r="C11" s="6">
        <v>7788881</v>
      </c>
      <c r="D11" s="6"/>
      <c r="E11" s="6">
        <v>83181487393</v>
      </c>
      <c r="F11" s="6"/>
      <c r="G11" s="6">
        <v>97168841333.527496</v>
      </c>
      <c r="H11" s="6"/>
      <c r="I11" s="6">
        <v>0</v>
      </c>
      <c r="J11" s="6"/>
      <c r="K11" s="6">
        <v>0</v>
      </c>
      <c r="L11" s="6"/>
      <c r="M11" s="6">
        <v>-5192000</v>
      </c>
      <c r="N11" s="6"/>
      <c r="O11" s="6">
        <v>61670927559</v>
      </c>
      <c r="P11" s="6"/>
      <c r="Q11" s="6">
        <v>2596881</v>
      </c>
      <c r="R11" s="6"/>
      <c r="S11" s="6">
        <v>10930</v>
      </c>
      <c r="T11" s="6"/>
      <c r="U11" s="6">
        <v>27733434912</v>
      </c>
      <c r="V11" s="6"/>
      <c r="W11" s="6">
        <v>28215025069.4865</v>
      </c>
      <c r="X11" s="6"/>
      <c r="Y11" s="10">
        <v>4.4257955580766662E-3</v>
      </c>
    </row>
    <row r="12" spans="1:25">
      <c r="A12" s="1" t="s">
        <v>18</v>
      </c>
      <c r="C12" s="6">
        <v>1490000</v>
      </c>
      <c r="D12" s="6"/>
      <c r="E12" s="6">
        <v>49232170049</v>
      </c>
      <c r="F12" s="6"/>
      <c r="G12" s="6">
        <v>71094456000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0</v>
      </c>
      <c r="P12" s="6"/>
      <c r="Q12" s="6">
        <v>1490000</v>
      </c>
      <c r="R12" s="6"/>
      <c r="S12" s="6">
        <v>46190</v>
      </c>
      <c r="T12" s="6"/>
      <c r="U12" s="6">
        <v>49232170049</v>
      </c>
      <c r="V12" s="6"/>
      <c r="W12" s="6">
        <v>68413602555</v>
      </c>
      <c r="X12" s="6"/>
      <c r="Y12" s="10">
        <v>1.0731325510229362E-2</v>
      </c>
    </row>
    <row r="13" spans="1:25">
      <c r="A13" s="1" t="s">
        <v>19</v>
      </c>
      <c r="C13" s="6">
        <v>4500000</v>
      </c>
      <c r="D13" s="6"/>
      <c r="E13" s="6">
        <v>48175656638</v>
      </c>
      <c r="F13" s="6"/>
      <c r="G13" s="6">
        <v>66069533250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4500000</v>
      </c>
      <c r="R13" s="6"/>
      <c r="S13" s="6">
        <v>14670</v>
      </c>
      <c r="T13" s="6"/>
      <c r="U13" s="6">
        <v>48175656638</v>
      </c>
      <c r="V13" s="6"/>
      <c r="W13" s="6">
        <v>65622210750</v>
      </c>
      <c r="X13" s="6"/>
      <c r="Y13" s="10">
        <v>1.0293469104963178E-2</v>
      </c>
    </row>
    <row r="14" spans="1:25">
      <c r="A14" s="1" t="s">
        <v>20</v>
      </c>
      <c r="C14" s="6">
        <v>6712961</v>
      </c>
      <c r="D14" s="6"/>
      <c r="E14" s="6">
        <v>41463189319</v>
      </c>
      <c r="F14" s="6"/>
      <c r="G14" s="6">
        <v>56387009553.322502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0</v>
      </c>
      <c r="P14" s="6"/>
      <c r="Q14" s="6">
        <v>6712961</v>
      </c>
      <c r="R14" s="6"/>
      <c r="S14" s="6">
        <v>8570</v>
      </c>
      <c r="T14" s="6"/>
      <c r="U14" s="6">
        <v>41463189319</v>
      </c>
      <c r="V14" s="6"/>
      <c r="W14" s="6">
        <v>57187771819.168503</v>
      </c>
      <c r="X14" s="6"/>
      <c r="Y14" s="10">
        <v>8.9704469824234759E-3</v>
      </c>
    </row>
    <row r="15" spans="1:25">
      <c r="A15" s="1" t="s">
        <v>21</v>
      </c>
      <c r="C15" s="6">
        <v>12448687</v>
      </c>
      <c r="D15" s="6"/>
      <c r="E15" s="6">
        <v>124631274763</v>
      </c>
      <c r="F15" s="6"/>
      <c r="G15" s="6">
        <v>139135387821.05801</v>
      </c>
      <c r="H15" s="6"/>
      <c r="I15" s="6">
        <v>2846240</v>
      </c>
      <c r="J15" s="6"/>
      <c r="K15" s="6">
        <v>30710738093</v>
      </c>
      <c r="L15" s="6"/>
      <c r="M15" s="6">
        <v>0</v>
      </c>
      <c r="N15" s="6"/>
      <c r="O15" s="6">
        <v>0</v>
      </c>
      <c r="P15" s="6"/>
      <c r="Q15" s="6">
        <v>15294927</v>
      </c>
      <c r="R15" s="6"/>
      <c r="S15" s="6">
        <v>10870</v>
      </c>
      <c r="T15" s="6"/>
      <c r="U15" s="6">
        <v>155342012856</v>
      </c>
      <c r="V15" s="6"/>
      <c r="W15" s="6">
        <v>166058427660.418</v>
      </c>
      <c r="X15" s="6"/>
      <c r="Y15" s="10">
        <v>2.6047846837303872E-2</v>
      </c>
    </row>
    <row r="16" spans="1:25">
      <c r="A16" s="1" t="s">
        <v>22</v>
      </c>
      <c r="C16" s="6">
        <v>185000</v>
      </c>
      <c r="D16" s="6"/>
      <c r="E16" s="6">
        <v>45061614836</v>
      </c>
      <c r="F16" s="6"/>
      <c r="G16" s="6">
        <v>51787639063.125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185000</v>
      </c>
      <c r="R16" s="6"/>
      <c r="S16" s="6">
        <v>275396</v>
      </c>
      <c r="T16" s="6"/>
      <c r="U16" s="6">
        <v>45061614836</v>
      </c>
      <c r="V16" s="6"/>
      <c r="W16" s="6">
        <v>50887758941.25</v>
      </c>
      <c r="X16" s="6"/>
      <c r="Y16" s="10">
        <v>7.9822299263602702E-3</v>
      </c>
    </row>
    <row r="17" spans="1:25">
      <c r="A17" s="1" t="s">
        <v>23</v>
      </c>
      <c r="C17" s="6">
        <v>2305720</v>
      </c>
      <c r="D17" s="6"/>
      <c r="E17" s="6">
        <v>21906527169</v>
      </c>
      <c r="F17" s="6"/>
      <c r="G17" s="6">
        <v>36099015212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0</v>
      </c>
      <c r="P17" s="6"/>
      <c r="Q17" s="6">
        <v>2305720</v>
      </c>
      <c r="R17" s="6"/>
      <c r="S17" s="6">
        <v>20940</v>
      </c>
      <c r="T17" s="6"/>
      <c r="U17" s="6">
        <v>21906527169</v>
      </c>
      <c r="V17" s="6"/>
      <c r="W17" s="6">
        <v>47994500226</v>
      </c>
      <c r="X17" s="6"/>
      <c r="Y17" s="10">
        <v>7.5283947257975903E-3</v>
      </c>
    </row>
    <row r="18" spans="1:25">
      <c r="A18" s="1" t="s">
        <v>24</v>
      </c>
      <c r="C18" s="6">
        <v>9520000</v>
      </c>
      <c r="D18" s="6"/>
      <c r="E18" s="6">
        <v>64923574757</v>
      </c>
      <c r="F18" s="6"/>
      <c r="G18" s="6">
        <v>58388906520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9520000</v>
      </c>
      <c r="R18" s="6"/>
      <c r="S18" s="6">
        <v>5870</v>
      </c>
      <c r="T18" s="6"/>
      <c r="U18" s="6">
        <v>64923574757</v>
      </c>
      <c r="V18" s="6"/>
      <c r="W18" s="6">
        <v>55549899720</v>
      </c>
      <c r="X18" s="6"/>
      <c r="Y18" s="10">
        <v>8.7135311355175989E-3</v>
      </c>
    </row>
    <row r="19" spans="1:25">
      <c r="A19" s="1" t="s">
        <v>25</v>
      </c>
      <c r="C19" s="6">
        <v>6900000</v>
      </c>
      <c r="D19" s="6"/>
      <c r="E19" s="6">
        <v>70846337562</v>
      </c>
      <c r="F19" s="6"/>
      <c r="G19" s="6">
        <v>86079759750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0</v>
      </c>
      <c r="P19" s="6"/>
      <c r="Q19" s="6">
        <v>6900000</v>
      </c>
      <c r="R19" s="6"/>
      <c r="S19" s="6">
        <v>11550</v>
      </c>
      <c r="T19" s="6"/>
      <c r="U19" s="6">
        <v>70846337562</v>
      </c>
      <c r="V19" s="6"/>
      <c r="W19" s="6">
        <v>79220814750</v>
      </c>
      <c r="X19" s="6"/>
      <c r="Y19" s="10">
        <v>1.2426539730667886E-2</v>
      </c>
    </row>
    <row r="20" spans="1:25">
      <c r="A20" s="1" t="s">
        <v>26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v>388699</v>
      </c>
      <c r="J20" s="6"/>
      <c r="K20" s="6">
        <v>29444039343</v>
      </c>
      <c r="L20" s="6"/>
      <c r="M20" s="6">
        <v>0</v>
      </c>
      <c r="N20" s="6"/>
      <c r="O20" s="6">
        <v>0</v>
      </c>
      <c r="P20" s="6"/>
      <c r="Q20" s="6">
        <v>388699</v>
      </c>
      <c r="R20" s="6"/>
      <c r="S20" s="6">
        <v>76020</v>
      </c>
      <c r="T20" s="6"/>
      <c r="U20" s="6">
        <v>29444039343</v>
      </c>
      <c r="V20" s="6"/>
      <c r="W20" s="6">
        <v>29513808663.6488</v>
      </c>
      <c r="X20" s="6"/>
      <c r="Y20" s="10">
        <v>4.6295221416182402E-3</v>
      </c>
    </row>
    <row r="21" spans="1:25" ht="24.75" thickBot="1">
      <c r="C21" s="6"/>
      <c r="D21" s="6"/>
      <c r="E21" s="8">
        <f>SUM(E9:E20)</f>
        <v>608802713214</v>
      </c>
      <c r="F21" s="6"/>
      <c r="G21" s="8">
        <f>SUM(SUM(G9:G20))</f>
        <v>749080455416.78699</v>
      </c>
      <c r="H21" s="6"/>
      <c r="I21" s="6"/>
      <c r="J21" s="6"/>
      <c r="K21" s="8">
        <f>SUM(K9:K20)</f>
        <v>60154777436</v>
      </c>
      <c r="L21" s="6"/>
      <c r="M21" s="6"/>
      <c r="N21" s="6"/>
      <c r="O21" s="8">
        <f>SUM(O9:O20)</f>
        <v>61670927559</v>
      </c>
      <c r="P21" s="6"/>
      <c r="Q21" s="6"/>
      <c r="R21" s="6"/>
      <c r="S21" s="6"/>
      <c r="T21" s="6"/>
      <c r="U21" s="8">
        <f>SUM(U9:U20)</f>
        <v>613509438169</v>
      </c>
      <c r="V21" s="6"/>
      <c r="W21" s="8">
        <f>SUM(W9:W20)</f>
        <v>737147182444.98267</v>
      </c>
      <c r="X21" s="6"/>
      <c r="Y21" s="11">
        <f>SUM(Y9:Y20)</f>
        <v>0.11562856023300136</v>
      </c>
    </row>
    <row r="22" spans="1:25" ht="24.75" thickTop="1"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>
      <c r="G23" s="3"/>
      <c r="W23" s="3"/>
      <c r="Y23" s="3"/>
    </row>
    <row r="24" spans="1:25">
      <c r="G24" s="7"/>
      <c r="W24" s="7"/>
      <c r="Y24" s="3"/>
    </row>
    <row r="25" spans="1:25"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0"/>
  <sheetViews>
    <sheetView rightToLeft="1" workbookViewId="0">
      <selection activeCell="E9" sqref="E9"/>
    </sheetView>
  </sheetViews>
  <sheetFormatPr defaultRowHeight="24"/>
  <cols>
    <col min="1" max="1" width="34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570312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3.5703125" style="1" bestFit="1" customWidth="1"/>
    <col min="16" max="16" width="1" style="1" customWidth="1"/>
    <col min="17" max="17" width="1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4.7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17" ht="24.75">
      <c r="A6" s="20" t="s">
        <v>3</v>
      </c>
      <c r="C6" s="21" t="s">
        <v>222</v>
      </c>
      <c r="D6" s="21" t="s">
        <v>4</v>
      </c>
      <c r="E6" s="21" t="s">
        <v>4</v>
      </c>
      <c r="F6" s="21" t="s">
        <v>4</v>
      </c>
      <c r="G6" s="21" t="s">
        <v>4</v>
      </c>
      <c r="H6" s="21" t="s">
        <v>4</v>
      </c>
      <c r="I6" s="21" t="s">
        <v>4</v>
      </c>
      <c r="K6" s="21" t="s">
        <v>6</v>
      </c>
      <c r="L6" s="21" t="s">
        <v>6</v>
      </c>
      <c r="M6" s="21" t="s">
        <v>6</v>
      </c>
      <c r="N6" s="21" t="s">
        <v>6</v>
      </c>
      <c r="O6" s="21" t="s">
        <v>6</v>
      </c>
      <c r="P6" s="21" t="s">
        <v>6</v>
      </c>
      <c r="Q6" s="21" t="s">
        <v>6</v>
      </c>
    </row>
    <row r="7" spans="1:17" ht="24.75">
      <c r="A7" s="21" t="s">
        <v>3</v>
      </c>
      <c r="C7" s="21" t="s">
        <v>27</v>
      </c>
      <c r="E7" s="21" t="s">
        <v>28</v>
      </c>
      <c r="G7" s="21" t="s">
        <v>29</v>
      </c>
      <c r="I7" s="21" t="s">
        <v>30</v>
      </c>
      <c r="K7" s="21" t="s">
        <v>27</v>
      </c>
      <c r="M7" s="21" t="s">
        <v>28</v>
      </c>
      <c r="O7" s="21" t="s">
        <v>29</v>
      </c>
      <c r="Q7" s="21" t="s">
        <v>30</v>
      </c>
    </row>
    <row r="8" spans="1:17">
      <c r="A8" s="1" t="s">
        <v>31</v>
      </c>
      <c r="C8" s="5">
        <v>34494</v>
      </c>
      <c r="D8" s="4"/>
      <c r="E8" s="5">
        <v>28750</v>
      </c>
      <c r="F8" s="4"/>
      <c r="G8" s="4" t="s">
        <v>32</v>
      </c>
      <c r="H8" s="4"/>
      <c r="I8" s="5">
        <v>1</v>
      </c>
      <c r="J8" s="4"/>
      <c r="K8" s="5">
        <v>34494</v>
      </c>
      <c r="L8" s="4"/>
      <c r="M8" s="5">
        <v>28750</v>
      </c>
      <c r="N8" s="4"/>
      <c r="O8" s="4" t="s">
        <v>32</v>
      </c>
      <c r="P8" s="4"/>
      <c r="Q8" s="5">
        <v>1</v>
      </c>
    </row>
    <row r="9" spans="1:17">
      <c r="A9" s="1" t="s">
        <v>33</v>
      </c>
      <c r="C9" s="5">
        <v>6712961</v>
      </c>
      <c r="D9" s="4"/>
      <c r="E9" s="5">
        <v>6937</v>
      </c>
      <c r="F9" s="4"/>
      <c r="G9" s="4" t="s">
        <v>34</v>
      </c>
      <c r="H9" s="4"/>
      <c r="I9" s="5">
        <v>1</v>
      </c>
      <c r="J9" s="4"/>
      <c r="K9" s="5">
        <v>6712961</v>
      </c>
      <c r="L9" s="4"/>
      <c r="M9" s="5">
        <v>6937</v>
      </c>
      <c r="N9" s="4"/>
      <c r="O9" s="4" t="s">
        <v>34</v>
      </c>
      <c r="P9" s="4"/>
      <c r="Q9" s="5">
        <v>1</v>
      </c>
    </row>
    <row r="10" spans="1:17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53"/>
  <sheetViews>
    <sheetView rightToLeft="1" topLeftCell="H1" workbookViewId="0">
      <selection activeCell="A2" sqref="A2:AK2"/>
    </sheetView>
  </sheetViews>
  <sheetFormatPr defaultRowHeight="24"/>
  <cols>
    <col min="1" max="1" width="33.140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9.1406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9.140625" style="1" bestFit="1" customWidth="1"/>
    <col min="22" max="22" width="1" style="1" customWidth="1"/>
    <col min="23" max="23" width="17.42578125" style="1" bestFit="1" customWidth="1"/>
    <col min="24" max="24" width="1" style="1" customWidth="1"/>
    <col min="25" max="25" width="9.140625" style="1" bestFit="1" customWidth="1"/>
    <col min="26" max="26" width="1" style="1" customWidth="1"/>
    <col min="27" max="27" width="17.42578125" style="1" bestFit="1" customWidth="1"/>
    <col min="28" max="28" width="0.85546875" style="1" customWidth="1"/>
    <col min="29" max="29" width="9.1406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9.1406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</row>
    <row r="3" spans="1:37" ht="24.7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</row>
    <row r="4" spans="1:37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</row>
    <row r="6" spans="1:37" ht="24.75">
      <c r="A6" s="21" t="s">
        <v>35</v>
      </c>
      <c r="B6" s="21" t="s">
        <v>35</v>
      </c>
      <c r="C6" s="21" t="s">
        <v>35</v>
      </c>
      <c r="D6" s="21" t="s">
        <v>35</v>
      </c>
      <c r="E6" s="21" t="s">
        <v>35</v>
      </c>
      <c r="F6" s="21" t="s">
        <v>35</v>
      </c>
      <c r="G6" s="21" t="s">
        <v>35</v>
      </c>
      <c r="H6" s="21" t="s">
        <v>35</v>
      </c>
      <c r="I6" s="21" t="s">
        <v>35</v>
      </c>
      <c r="J6" s="21" t="s">
        <v>35</v>
      </c>
      <c r="K6" s="21" t="s">
        <v>35</v>
      </c>
      <c r="L6" s="21" t="s">
        <v>35</v>
      </c>
      <c r="M6" s="21" t="s">
        <v>35</v>
      </c>
      <c r="O6" s="21" t="s">
        <v>222</v>
      </c>
      <c r="P6" s="21" t="s">
        <v>4</v>
      </c>
      <c r="Q6" s="21" t="s">
        <v>4</v>
      </c>
      <c r="R6" s="21" t="s">
        <v>4</v>
      </c>
      <c r="S6" s="21" t="s">
        <v>4</v>
      </c>
      <c r="U6" s="21" t="s">
        <v>5</v>
      </c>
      <c r="V6" s="21" t="s">
        <v>5</v>
      </c>
      <c r="W6" s="21" t="s">
        <v>5</v>
      </c>
      <c r="X6" s="21" t="s">
        <v>5</v>
      </c>
      <c r="Y6" s="21" t="s">
        <v>5</v>
      </c>
      <c r="Z6" s="21" t="s">
        <v>5</v>
      </c>
      <c r="AA6" s="21" t="s">
        <v>5</v>
      </c>
      <c r="AC6" s="21" t="s">
        <v>6</v>
      </c>
      <c r="AD6" s="21" t="s">
        <v>6</v>
      </c>
      <c r="AE6" s="21" t="s">
        <v>6</v>
      </c>
      <c r="AF6" s="21" t="s">
        <v>6</v>
      </c>
      <c r="AG6" s="21" t="s">
        <v>6</v>
      </c>
      <c r="AH6" s="21" t="s">
        <v>6</v>
      </c>
      <c r="AI6" s="21" t="s">
        <v>6</v>
      </c>
      <c r="AJ6" s="21" t="s">
        <v>6</v>
      </c>
      <c r="AK6" s="21" t="s">
        <v>6</v>
      </c>
    </row>
    <row r="7" spans="1:37" ht="24.75">
      <c r="A7" s="20" t="s">
        <v>36</v>
      </c>
      <c r="C7" s="20" t="s">
        <v>37</v>
      </c>
      <c r="E7" s="20" t="s">
        <v>38</v>
      </c>
      <c r="G7" s="20" t="s">
        <v>39</v>
      </c>
      <c r="I7" s="20" t="s">
        <v>40</v>
      </c>
      <c r="K7" s="20" t="s">
        <v>41</v>
      </c>
      <c r="M7" s="20" t="s">
        <v>30</v>
      </c>
      <c r="O7" s="20" t="s">
        <v>7</v>
      </c>
      <c r="Q7" s="20" t="s">
        <v>8</v>
      </c>
      <c r="S7" s="20" t="s">
        <v>9</v>
      </c>
      <c r="U7" s="21" t="s">
        <v>10</v>
      </c>
      <c r="V7" s="21" t="s">
        <v>10</v>
      </c>
      <c r="W7" s="21" t="s">
        <v>10</v>
      </c>
      <c r="Y7" s="21" t="s">
        <v>11</v>
      </c>
      <c r="Z7" s="21" t="s">
        <v>11</v>
      </c>
      <c r="AA7" s="21" t="s">
        <v>11</v>
      </c>
      <c r="AC7" s="20" t="s">
        <v>7</v>
      </c>
      <c r="AE7" s="20" t="s">
        <v>42</v>
      </c>
      <c r="AG7" s="20" t="s">
        <v>8</v>
      </c>
      <c r="AI7" s="20" t="s">
        <v>9</v>
      </c>
      <c r="AK7" s="20" t="s">
        <v>13</v>
      </c>
    </row>
    <row r="8" spans="1:37" ht="24.75">
      <c r="A8" s="21" t="s">
        <v>36</v>
      </c>
      <c r="C8" s="21" t="s">
        <v>37</v>
      </c>
      <c r="E8" s="21" t="s">
        <v>38</v>
      </c>
      <c r="G8" s="21" t="s">
        <v>39</v>
      </c>
      <c r="I8" s="21" t="s">
        <v>40</v>
      </c>
      <c r="K8" s="21" t="s">
        <v>41</v>
      </c>
      <c r="M8" s="21" t="s">
        <v>30</v>
      </c>
      <c r="O8" s="21" t="s">
        <v>7</v>
      </c>
      <c r="Q8" s="21" t="s">
        <v>8</v>
      </c>
      <c r="S8" s="21" t="s">
        <v>9</v>
      </c>
      <c r="U8" s="21" t="s">
        <v>7</v>
      </c>
      <c r="W8" s="21" t="s">
        <v>8</v>
      </c>
      <c r="Y8" s="21" t="s">
        <v>7</v>
      </c>
      <c r="AA8" s="21" t="s">
        <v>14</v>
      </c>
      <c r="AC8" s="21" t="s">
        <v>7</v>
      </c>
      <c r="AE8" s="21" t="s">
        <v>42</v>
      </c>
      <c r="AG8" s="21" t="s">
        <v>8</v>
      </c>
      <c r="AI8" s="21" t="s">
        <v>9</v>
      </c>
      <c r="AK8" s="21" t="s">
        <v>13</v>
      </c>
    </row>
    <row r="9" spans="1:37">
      <c r="A9" s="1" t="s">
        <v>43</v>
      </c>
      <c r="C9" s="4" t="s">
        <v>44</v>
      </c>
      <c r="D9" s="4"/>
      <c r="E9" s="4" t="s">
        <v>44</v>
      </c>
      <c r="F9" s="4"/>
      <c r="G9" s="4" t="s">
        <v>45</v>
      </c>
      <c r="H9" s="4"/>
      <c r="I9" s="4" t="s">
        <v>46</v>
      </c>
      <c r="J9" s="4"/>
      <c r="K9" s="5">
        <v>0</v>
      </c>
      <c r="L9" s="4"/>
      <c r="M9" s="5">
        <v>0</v>
      </c>
      <c r="N9" s="4"/>
      <c r="O9" s="5">
        <v>372237</v>
      </c>
      <c r="P9" s="4"/>
      <c r="Q9" s="6">
        <v>270165498775</v>
      </c>
      <c r="R9" s="6"/>
      <c r="S9" s="6">
        <v>278420026921</v>
      </c>
      <c r="T9" s="6"/>
      <c r="U9" s="6">
        <v>3800</v>
      </c>
      <c r="V9" s="6"/>
      <c r="W9" s="6">
        <v>2899158373</v>
      </c>
      <c r="X9" s="6"/>
      <c r="Y9" s="6">
        <v>0</v>
      </c>
      <c r="Z9" s="6"/>
      <c r="AA9" s="6">
        <v>0</v>
      </c>
      <c r="AB9" s="6"/>
      <c r="AC9" s="6">
        <v>376037</v>
      </c>
      <c r="AD9" s="6"/>
      <c r="AE9" s="6">
        <v>763901</v>
      </c>
      <c r="AF9" s="6"/>
      <c r="AG9" s="6">
        <v>273064657148</v>
      </c>
      <c r="AH9" s="6"/>
      <c r="AI9" s="6">
        <v>287202975360</v>
      </c>
      <c r="AK9" s="10">
        <v>4.5050523594584335E-2</v>
      </c>
    </row>
    <row r="10" spans="1:37">
      <c r="A10" s="1" t="s">
        <v>47</v>
      </c>
      <c r="C10" s="4" t="s">
        <v>44</v>
      </c>
      <c r="D10" s="4"/>
      <c r="E10" s="4" t="s">
        <v>44</v>
      </c>
      <c r="F10" s="4"/>
      <c r="G10" s="4" t="s">
        <v>48</v>
      </c>
      <c r="H10" s="4"/>
      <c r="I10" s="4" t="s">
        <v>49</v>
      </c>
      <c r="J10" s="4"/>
      <c r="K10" s="5">
        <v>0</v>
      </c>
      <c r="L10" s="4"/>
      <c r="M10" s="5">
        <v>0</v>
      </c>
      <c r="N10" s="4"/>
      <c r="O10" s="5">
        <v>252160</v>
      </c>
      <c r="P10" s="4"/>
      <c r="Q10" s="6">
        <v>177666644015</v>
      </c>
      <c r="R10" s="6"/>
      <c r="S10" s="6">
        <v>185800672723</v>
      </c>
      <c r="T10" s="6"/>
      <c r="U10" s="6">
        <v>400</v>
      </c>
      <c r="V10" s="6"/>
      <c r="W10" s="6">
        <v>300458447</v>
      </c>
      <c r="X10" s="6"/>
      <c r="Y10" s="6">
        <v>0</v>
      </c>
      <c r="Z10" s="6"/>
      <c r="AA10" s="6">
        <v>0</v>
      </c>
      <c r="AB10" s="6"/>
      <c r="AC10" s="6">
        <v>252560</v>
      </c>
      <c r="AD10" s="6"/>
      <c r="AE10" s="6">
        <v>751162</v>
      </c>
      <c r="AF10" s="6"/>
      <c r="AG10" s="6">
        <v>177967102462</v>
      </c>
      <c r="AH10" s="6"/>
      <c r="AI10" s="6">
        <v>189679089152</v>
      </c>
      <c r="AK10" s="10">
        <v>2.9752972686060693E-2</v>
      </c>
    </row>
    <row r="11" spans="1:37">
      <c r="A11" s="1" t="s">
        <v>50</v>
      </c>
      <c r="C11" s="4" t="s">
        <v>44</v>
      </c>
      <c r="D11" s="4"/>
      <c r="E11" s="4" t="s">
        <v>44</v>
      </c>
      <c r="F11" s="4"/>
      <c r="G11" s="4" t="s">
        <v>51</v>
      </c>
      <c r="H11" s="4"/>
      <c r="I11" s="4" t="s">
        <v>52</v>
      </c>
      <c r="J11" s="4"/>
      <c r="K11" s="5">
        <v>0</v>
      </c>
      <c r="L11" s="4"/>
      <c r="M11" s="5">
        <v>0</v>
      </c>
      <c r="N11" s="4"/>
      <c r="O11" s="5">
        <v>385538</v>
      </c>
      <c r="P11" s="4"/>
      <c r="Q11" s="6">
        <v>298477755543</v>
      </c>
      <c r="R11" s="6"/>
      <c r="S11" s="6">
        <v>382066750535</v>
      </c>
      <c r="T11" s="6"/>
      <c r="U11" s="6">
        <v>0</v>
      </c>
      <c r="V11" s="6"/>
      <c r="W11" s="6">
        <v>0</v>
      </c>
      <c r="X11" s="6"/>
      <c r="Y11" s="6">
        <v>385538</v>
      </c>
      <c r="Z11" s="6"/>
      <c r="AA11" s="6">
        <v>385538000000</v>
      </c>
      <c r="AB11" s="6"/>
      <c r="AC11" s="6">
        <v>0</v>
      </c>
      <c r="AD11" s="6"/>
      <c r="AE11" s="6">
        <v>0</v>
      </c>
      <c r="AF11" s="6"/>
      <c r="AG11" s="6">
        <v>0</v>
      </c>
      <c r="AH11" s="6"/>
      <c r="AI11" s="6">
        <v>0</v>
      </c>
      <c r="AK11" s="10">
        <v>0</v>
      </c>
    </row>
    <row r="12" spans="1:37">
      <c r="A12" s="1" t="s">
        <v>53</v>
      </c>
      <c r="C12" s="4" t="s">
        <v>44</v>
      </c>
      <c r="D12" s="4"/>
      <c r="E12" s="4" t="s">
        <v>44</v>
      </c>
      <c r="F12" s="4"/>
      <c r="G12" s="4" t="s">
        <v>54</v>
      </c>
      <c r="H12" s="4"/>
      <c r="I12" s="4" t="s">
        <v>55</v>
      </c>
      <c r="J12" s="4"/>
      <c r="K12" s="5">
        <v>0</v>
      </c>
      <c r="L12" s="4"/>
      <c r="M12" s="5">
        <v>0</v>
      </c>
      <c r="N12" s="4"/>
      <c r="O12" s="5">
        <v>365503</v>
      </c>
      <c r="P12" s="4"/>
      <c r="Q12" s="6">
        <v>252214208055</v>
      </c>
      <c r="R12" s="6"/>
      <c r="S12" s="6">
        <v>262248376754</v>
      </c>
      <c r="T12" s="6"/>
      <c r="U12" s="6">
        <v>1300</v>
      </c>
      <c r="V12" s="6"/>
      <c r="W12" s="6">
        <v>950506242</v>
      </c>
      <c r="X12" s="6"/>
      <c r="Y12" s="6">
        <v>327088</v>
      </c>
      <c r="Z12" s="6"/>
      <c r="AA12" s="6">
        <v>237895220764</v>
      </c>
      <c r="AB12" s="6"/>
      <c r="AC12" s="6">
        <v>39715</v>
      </c>
      <c r="AD12" s="6"/>
      <c r="AE12" s="6">
        <v>731385</v>
      </c>
      <c r="AF12" s="6"/>
      <c r="AG12" s="6">
        <v>27414517224</v>
      </c>
      <c r="AH12" s="6"/>
      <c r="AI12" s="6">
        <v>29041690514</v>
      </c>
      <c r="AK12" s="10">
        <v>4.555465910781758E-3</v>
      </c>
    </row>
    <row r="13" spans="1:37">
      <c r="A13" s="1" t="s">
        <v>56</v>
      </c>
      <c r="C13" s="4" t="s">
        <v>44</v>
      </c>
      <c r="D13" s="4"/>
      <c r="E13" s="4" t="s">
        <v>44</v>
      </c>
      <c r="F13" s="4"/>
      <c r="G13" s="4" t="s">
        <v>57</v>
      </c>
      <c r="H13" s="4"/>
      <c r="I13" s="4" t="s">
        <v>58</v>
      </c>
      <c r="J13" s="4"/>
      <c r="K13" s="5">
        <v>0</v>
      </c>
      <c r="L13" s="4"/>
      <c r="M13" s="5">
        <v>0</v>
      </c>
      <c r="N13" s="4"/>
      <c r="O13" s="5">
        <v>30186</v>
      </c>
      <c r="P13" s="4"/>
      <c r="Q13" s="6">
        <v>26176795364</v>
      </c>
      <c r="R13" s="6"/>
      <c r="S13" s="6">
        <v>29575137560</v>
      </c>
      <c r="T13" s="6"/>
      <c r="U13" s="6">
        <v>50800</v>
      </c>
      <c r="V13" s="6"/>
      <c r="W13" s="6">
        <v>50351855610</v>
      </c>
      <c r="X13" s="6"/>
      <c r="Y13" s="6">
        <v>0</v>
      </c>
      <c r="Z13" s="6"/>
      <c r="AA13" s="6">
        <v>0</v>
      </c>
      <c r="AB13" s="6"/>
      <c r="AC13" s="6">
        <v>80986</v>
      </c>
      <c r="AD13" s="6"/>
      <c r="AE13" s="6">
        <v>996692</v>
      </c>
      <c r="AF13" s="6"/>
      <c r="AG13" s="6">
        <v>76528650974</v>
      </c>
      <c r="AH13" s="6"/>
      <c r="AI13" s="6">
        <v>80703468156</v>
      </c>
      <c r="AK13" s="10">
        <v>1.2659108046389091E-2</v>
      </c>
    </row>
    <row r="14" spans="1:37">
      <c r="A14" s="1" t="s">
        <v>59</v>
      </c>
      <c r="C14" s="4" t="s">
        <v>44</v>
      </c>
      <c r="D14" s="4"/>
      <c r="E14" s="4" t="s">
        <v>44</v>
      </c>
      <c r="F14" s="4"/>
      <c r="G14" s="4" t="s">
        <v>60</v>
      </c>
      <c r="H14" s="4"/>
      <c r="I14" s="4" t="s">
        <v>61</v>
      </c>
      <c r="J14" s="4"/>
      <c r="K14" s="5">
        <v>0</v>
      </c>
      <c r="L14" s="4"/>
      <c r="M14" s="5">
        <v>0</v>
      </c>
      <c r="N14" s="4"/>
      <c r="O14" s="5">
        <v>6037</v>
      </c>
      <c r="P14" s="4"/>
      <c r="Q14" s="6">
        <v>5109161656</v>
      </c>
      <c r="R14" s="6"/>
      <c r="S14" s="6">
        <v>5821945005</v>
      </c>
      <c r="T14" s="6"/>
      <c r="U14" s="6">
        <v>0</v>
      </c>
      <c r="V14" s="6"/>
      <c r="W14" s="6">
        <v>0</v>
      </c>
      <c r="X14" s="6"/>
      <c r="Y14" s="6">
        <v>0</v>
      </c>
      <c r="Z14" s="6"/>
      <c r="AA14" s="6">
        <v>0</v>
      </c>
      <c r="AB14" s="6"/>
      <c r="AC14" s="6">
        <v>6037</v>
      </c>
      <c r="AD14" s="6"/>
      <c r="AE14" s="6">
        <v>981139</v>
      </c>
      <c r="AF14" s="6"/>
      <c r="AG14" s="6">
        <v>5109161656</v>
      </c>
      <c r="AH14" s="6"/>
      <c r="AI14" s="6">
        <v>5922062574</v>
      </c>
      <c r="AK14" s="10">
        <v>9.2893194920483097E-4</v>
      </c>
    </row>
    <row r="15" spans="1:37">
      <c r="A15" s="1" t="s">
        <v>62</v>
      </c>
      <c r="C15" s="4" t="s">
        <v>44</v>
      </c>
      <c r="D15" s="4"/>
      <c r="E15" s="4" t="s">
        <v>44</v>
      </c>
      <c r="F15" s="4"/>
      <c r="G15" s="4" t="s">
        <v>63</v>
      </c>
      <c r="H15" s="4"/>
      <c r="I15" s="4" t="s">
        <v>64</v>
      </c>
      <c r="J15" s="4"/>
      <c r="K15" s="5">
        <v>0</v>
      </c>
      <c r="L15" s="4"/>
      <c r="M15" s="5">
        <v>0</v>
      </c>
      <c r="N15" s="4"/>
      <c r="O15" s="5">
        <v>52392</v>
      </c>
      <c r="P15" s="4"/>
      <c r="Q15" s="6">
        <v>42525144372</v>
      </c>
      <c r="R15" s="6"/>
      <c r="S15" s="6">
        <v>50359910707</v>
      </c>
      <c r="T15" s="6"/>
      <c r="U15" s="6">
        <v>0</v>
      </c>
      <c r="V15" s="6"/>
      <c r="W15" s="6">
        <v>0</v>
      </c>
      <c r="X15" s="6"/>
      <c r="Y15" s="6">
        <v>0</v>
      </c>
      <c r="Z15" s="6"/>
      <c r="AA15" s="6">
        <v>0</v>
      </c>
      <c r="AB15" s="6"/>
      <c r="AC15" s="6">
        <v>52392</v>
      </c>
      <c r="AD15" s="6"/>
      <c r="AE15" s="6">
        <v>977194</v>
      </c>
      <c r="AF15" s="6"/>
      <c r="AG15" s="6">
        <v>42525144372</v>
      </c>
      <c r="AH15" s="6"/>
      <c r="AI15" s="6">
        <v>51187868564</v>
      </c>
      <c r="AK15" s="10">
        <v>8.0293049805922594E-3</v>
      </c>
    </row>
    <row r="16" spans="1:37">
      <c r="A16" s="1" t="s">
        <v>65</v>
      </c>
      <c r="C16" s="4" t="s">
        <v>44</v>
      </c>
      <c r="D16" s="4"/>
      <c r="E16" s="4" t="s">
        <v>44</v>
      </c>
      <c r="F16" s="4"/>
      <c r="G16" s="4" t="s">
        <v>66</v>
      </c>
      <c r="H16" s="4"/>
      <c r="I16" s="4" t="s">
        <v>67</v>
      </c>
      <c r="J16" s="4"/>
      <c r="K16" s="5">
        <v>0</v>
      </c>
      <c r="L16" s="4"/>
      <c r="M16" s="5">
        <v>0</v>
      </c>
      <c r="N16" s="4"/>
      <c r="O16" s="5">
        <v>45710</v>
      </c>
      <c r="P16" s="4"/>
      <c r="Q16" s="6">
        <v>33047687297</v>
      </c>
      <c r="R16" s="6"/>
      <c r="S16" s="6">
        <v>43051015588</v>
      </c>
      <c r="T16" s="6"/>
      <c r="U16" s="6">
        <v>0</v>
      </c>
      <c r="V16" s="6"/>
      <c r="W16" s="6">
        <v>0</v>
      </c>
      <c r="X16" s="6"/>
      <c r="Y16" s="6">
        <v>0</v>
      </c>
      <c r="Z16" s="6"/>
      <c r="AA16" s="6">
        <v>0</v>
      </c>
      <c r="AB16" s="6"/>
      <c r="AC16" s="6">
        <v>45710</v>
      </c>
      <c r="AD16" s="6"/>
      <c r="AE16" s="6">
        <v>957418</v>
      </c>
      <c r="AF16" s="6"/>
      <c r="AG16" s="6">
        <v>33047687297</v>
      </c>
      <c r="AH16" s="6"/>
      <c r="AI16" s="6">
        <v>43755644631</v>
      </c>
      <c r="AK16" s="10">
        <v>6.8634898311003105E-3</v>
      </c>
    </row>
    <row r="17" spans="1:37">
      <c r="A17" s="1" t="s">
        <v>68</v>
      </c>
      <c r="C17" s="4" t="s">
        <v>44</v>
      </c>
      <c r="D17" s="4"/>
      <c r="E17" s="4" t="s">
        <v>44</v>
      </c>
      <c r="F17" s="4"/>
      <c r="G17" s="4" t="s">
        <v>69</v>
      </c>
      <c r="H17" s="4"/>
      <c r="I17" s="4" t="s">
        <v>70</v>
      </c>
      <c r="J17" s="4"/>
      <c r="K17" s="5">
        <v>0</v>
      </c>
      <c r="L17" s="4"/>
      <c r="M17" s="5">
        <v>0</v>
      </c>
      <c r="N17" s="4"/>
      <c r="O17" s="5">
        <v>32031</v>
      </c>
      <c r="P17" s="4"/>
      <c r="Q17" s="6">
        <v>29099915497</v>
      </c>
      <c r="R17" s="6"/>
      <c r="S17" s="6">
        <v>31595192096</v>
      </c>
      <c r="T17" s="6"/>
      <c r="U17" s="6">
        <v>0</v>
      </c>
      <c r="V17" s="6"/>
      <c r="W17" s="6">
        <v>0</v>
      </c>
      <c r="X17" s="6"/>
      <c r="Y17" s="6">
        <v>32031</v>
      </c>
      <c r="Z17" s="6"/>
      <c r="AA17" s="6">
        <v>32031000000</v>
      </c>
      <c r="AB17" s="6"/>
      <c r="AC17" s="6">
        <v>0</v>
      </c>
      <c r="AD17" s="6"/>
      <c r="AE17" s="6">
        <v>0</v>
      </c>
      <c r="AF17" s="6"/>
      <c r="AG17" s="6">
        <v>0</v>
      </c>
      <c r="AH17" s="6"/>
      <c r="AI17" s="6">
        <v>0</v>
      </c>
      <c r="AK17" s="10">
        <v>0</v>
      </c>
    </row>
    <row r="18" spans="1:37">
      <c r="A18" s="1" t="s">
        <v>71</v>
      </c>
      <c r="C18" s="4" t="s">
        <v>44</v>
      </c>
      <c r="D18" s="4"/>
      <c r="E18" s="4" t="s">
        <v>44</v>
      </c>
      <c r="F18" s="4"/>
      <c r="G18" s="4" t="s">
        <v>72</v>
      </c>
      <c r="H18" s="4"/>
      <c r="I18" s="4" t="s">
        <v>73</v>
      </c>
      <c r="J18" s="4"/>
      <c r="K18" s="5">
        <v>0</v>
      </c>
      <c r="L18" s="4"/>
      <c r="M18" s="5">
        <v>0</v>
      </c>
      <c r="N18" s="4"/>
      <c r="O18" s="5">
        <v>191138</v>
      </c>
      <c r="P18" s="4"/>
      <c r="Q18" s="6">
        <v>161144418896</v>
      </c>
      <c r="R18" s="6"/>
      <c r="S18" s="6">
        <v>179130730969</v>
      </c>
      <c r="T18" s="6"/>
      <c r="U18" s="6">
        <v>0</v>
      </c>
      <c r="V18" s="6"/>
      <c r="W18" s="6">
        <v>0</v>
      </c>
      <c r="X18" s="6"/>
      <c r="Y18" s="6">
        <v>0</v>
      </c>
      <c r="Z18" s="6"/>
      <c r="AA18" s="6">
        <v>0</v>
      </c>
      <c r="AB18" s="6"/>
      <c r="AC18" s="6">
        <v>191138</v>
      </c>
      <c r="AD18" s="6"/>
      <c r="AE18" s="6">
        <v>953911</v>
      </c>
      <c r="AF18" s="6"/>
      <c r="AG18" s="6">
        <v>161144418896</v>
      </c>
      <c r="AH18" s="6"/>
      <c r="AI18" s="6">
        <v>182295593651</v>
      </c>
      <c r="AK18" s="10">
        <v>2.8594801055486996E-2</v>
      </c>
    </row>
    <row r="19" spans="1:37">
      <c r="A19" s="1" t="s">
        <v>74</v>
      </c>
      <c r="C19" s="4" t="s">
        <v>44</v>
      </c>
      <c r="D19" s="4"/>
      <c r="E19" s="4" t="s">
        <v>44</v>
      </c>
      <c r="F19" s="4"/>
      <c r="G19" s="4" t="s">
        <v>75</v>
      </c>
      <c r="H19" s="4"/>
      <c r="I19" s="4" t="s">
        <v>76</v>
      </c>
      <c r="J19" s="4"/>
      <c r="K19" s="5">
        <v>0</v>
      </c>
      <c r="L19" s="4"/>
      <c r="M19" s="5">
        <v>0</v>
      </c>
      <c r="N19" s="4"/>
      <c r="O19" s="5">
        <v>15630</v>
      </c>
      <c r="P19" s="4"/>
      <c r="Q19" s="6">
        <v>10817920391</v>
      </c>
      <c r="R19" s="6"/>
      <c r="S19" s="6">
        <v>11711155268</v>
      </c>
      <c r="T19" s="6"/>
      <c r="U19" s="6">
        <v>51100</v>
      </c>
      <c r="V19" s="6"/>
      <c r="W19" s="6">
        <v>38995871718</v>
      </c>
      <c r="X19" s="6"/>
      <c r="Y19" s="6">
        <v>0</v>
      </c>
      <c r="Z19" s="6"/>
      <c r="AA19" s="6">
        <v>0</v>
      </c>
      <c r="AB19" s="6"/>
      <c r="AC19" s="6">
        <v>66730</v>
      </c>
      <c r="AD19" s="6"/>
      <c r="AE19" s="6">
        <v>763531</v>
      </c>
      <c r="AF19" s="6"/>
      <c r="AG19" s="6">
        <v>49813792109</v>
      </c>
      <c r="AH19" s="6"/>
      <c r="AI19" s="6">
        <v>50941188865</v>
      </c>
      <c r="AK19" s="10">
        <v>7.9906109190625175E-3</v>
      </c>
    </row>
    <row r="20" spans="1:37">
      <c r="A20" s="1" t="s">
        <v>77</v>
      </c>
      <c r="C20" s="4" t="s">
        <v>44</v>
      </c>
      <c r="D20" s="4"/>
      <c r="E20" s="4" t="s">
        <v>44</v>
      </c>
      <c r="F20" s="4"/>
      <c r="G20" s="4" t="s">
        <v>78</v>
      </c>
      <c r="H20" s="4"/>
      <c r="I20" s="4" t="s">
        <v>49</v>
      </c>
      <c r="J20" s="4"/>
      <c r="K20" s="5">
        <v>0</v>
      </c>
      <c r="L20" s="4"/>
      <c r="M20" s="5">
        <v>0</v>
      </c>
      <c r="N20" s="4"/>
      <c r="O20" s="5">
        <v>105095</v>
      </c>
      <c r="P20" s="4"/>
      <c r="Q20" s="6">
        <v>76635262795</v>
      </c>
      <c r="R20" s="6"/>
      <c r="S20" s="6">
        <v>77538696913</v>
      </c>
      <c r="T20" s="6"/>
      <c r="U20" s="6">
        <v>500</v>
      </c>
      <c r="V20" s="6"/>
      <c r="W20" s="6">
        <v>375583060</v>
      </c>
      <c r="X20" s="6"/>
      <c r="Y20" s="6">
        <v>0</v>
      </c>
      <c r="Z20" s="6"/>
      <c r="AA20" s="6">
        <v>0</v>
      </c>
      <c r="AB20" s="6"/>
      <c r="AC20" s="6">
        <v>105595</v>
      </c>
      <c r="AD20" s="6"/>
      <c r="AE20" s="6">
        <v>752137</v>
      </c>
      <c r="AF20" s="6"/>
      <c r="AG20" s="6">
        <v>77010845855</v>
      </c>
      <c r="AH20" s="6"/>
      <c r="AI20" s="6">
        <v>79407511294</v>
      </c>
      <c r="AK20" s="10">
        <v>1.2455824862724603E-2</v>
      </c>
    </row>
    <row r="21" spans="1:37">
      <c r="A21" s="1" t="s">
        <v>79</v>
      </c>
      <c r="C21" s="4" t="s">
        <v>44</v>
      </c>
      <c r="D21" s="4"/>
      <c r="E21" s="4" t="s">
        <v>44</v>
      </c>
      <c r="F21" s="4"/>
      <c r="G21" s="4" t="s">
        <v>80</v>
      </c>
      <c r="H21" s="4"/>
      <c r="I21" s="4" t="s">
        <v>81</v>
      </c>
      <c r="J21" s="4"/>
      <c r="K21" s="5">
        <v>0</v>
      </c>
      <c r="L21" s="4"/>
      <c r="M21" s="5">
        <v>0</v>
      </c>
      <c r="N21" s="4"/>
      <c r="O21" s="5">
        <v>21628</v>
      </c>
      <c r="P21" s="4"/>
      <c r="Q21" s="6">
        <v>10794318971</v>
      </c>
      <c r="R21" s="6"/>
      <c r="S21" s="6">
        <v>12496123307</v>
      </c>
      <c r="T21" s="6"/>
      <c r="U21" s="6">
        <v>50000</v>
      </c>
      <c r="V21" s="6"/>
      <c r="W21" s="6">
        <v>29280631121</v>
      </c>
      <c r="X21" s="6"/>
      <c r="Y21" s="6">
        <v>0</v>
      </c>
      <c r="Z21" s="6"/>
      <c r="AA21" s="6">
        <v>0</v>
      </c>
      <c r="AB21" s="6"/>
      <c r="AC21" s="6">
        <v>71628</v>
      </c>
      <c r="AD21" s="6"/>
      <c r="AE21" s="6">
        <v>586920</v>
      </c>
      <c r="AF21" s="6"/>
      <c r="AG21" s="6">
        <v>40074950092</v>
      </c>
      <c r="AH21" s="6"/>
      <c r="AI21" s="6">
        <v>42032286027</v>
      </c>
      <c r="AK21" s="10">
        <v>6.5931646112654015E-3</v>
      </c>
    </row>
    <row r="22" spans="1:37">
      <c r="A22" s="1" t="s">
        <v>82</v>
      </c>
      <c r="C22" s="4" t="s">
        <v>44</v>
      </c>
      <c r="D22" s="4"/>
      <c r="E22" s="4" t="s">
        <v>44</v>
      </c>
      <c r="F22" s="4"/>
      <c r="G22" s="4" t="s">
        <v>83</v>
      </c>
      <c r="H22" s="4"/>
      <c r="I22" s="4" t="s">
        <v>84</v>
      </c>
      <c r="J22" s="4"/>
      <c r="K22" s="5">
        <v>0</v>
      </c>
      <c r="L22" s="4"/>
      <c r="M22" s="5">
        <v>0</v>
      </c>
      <c r="N22" s="4"/>
      <c r="O22" s="5">
        <v>479437</v>
      </c>
      <c r="P22" s="4"/>
      <c r="Q22" s="6">
        <v>384562277332</v>
      </c>
      <c r="R22" s="6"/>
      <c r="S22" s="6">
        <v>421286424183</v>
      </c>
      <c r="T22" s="6"/>
      <c r="U22" s="6">
        <v>0</v>
      </c>
      <c r="V22" s="6"/>
      <c r="W22" s="6">
        <v>0</v>
      </c>
      <c r="X22" s="6"/>
      <c r="Y22" s="6">
        <v>0</v>
      </c>
      <c r="Z22" s="6"/>
      <c r="AA22" s="6">
        <v>0</v>
      </c>
      <c r="AB22" s="6"/>
      <c r="AC22" s="6">
        <v>479437</v>
      </c>
      <c r="AD22" s="6"/>
      <c r="AE22" s="6">
        <v>893640</v>
      </c>
      <c r="AF22" s="6"/>
      <c r="AG22" s="6">
        <v>384562277332</v>
      </c>
      <c r="AH22" s="6"/>
      <c r="AI22" s="6">
        <v>428366425190</v>
      </c>
      <c r="AK22" s="10">
        <v>6.7193355921749187E-2</v>
      </c>
    </row>
    <row r="23" spans="1:37">
      <c r="A23" s="1" t="s">
        <v>85</v>
      </c>
      <c r="C23" s="4" t="s">
        <v>44</v>
      </c>
      <c r="D23" s="4"/>
      <c r="E23" s="4" t="s">
        <v>44</v>
      </c>
      <c r="F23" s="4"/>
      <c r="G23" s="4" t="s">
        <v>86</v>
      </c>
      <c r="H23" s="4"/>
      <c r="I23" s="4" t="s">
        <v>87</v>
      </c>
      <c r="J23" s="4"/>
      <c r="K23" s="5">
        <v>0</v>
      </c>
      <c r="L23" s="4"/>
      <c r="M23" s="5">
        <v>0</v>
      </c>
      <c r="N23" s="4"/>
      <c r="O23" s="5">
        <v>379763</v>
      </c>
      <c r="P23" s="4"/>
      <c r="Q23" s="6">
        <v>297642733252</v>
      </c>
      <c r="R23" s="6"/>
      <c r="S23" s="6">
        <v>329107513959</v>
      </c>
      <c r="T23" s="6"/>
      <c r="U23" s="6">
        <v>0</v>
      </c>
      <c r="V23" s="6"/>
      <c r="W23" s="6">
        <v>0</v>
      </c>
      <c r="X23" s="6"/>
      <c r="Y23" s="6">
        <v>60000</v>
      </c>
      <c r="Z23" s="6"/>
      <c r="AA23" s="6">
        <v>52466488728</v>
      </c>
      <c r="AB23" s="6"/>
      <c r="AC23" s="6">
        <v>319763</v>
      </c>
      <c r="AD23" s="6"/>
      <c r="AE23" s="6">
        <v>883750</v>
      </c>
      <c r="AF23" s="6"/>
      <c r="AG23" s="6">
        <v>250617183119</v>
      </c>
      <c r="AH23" s="6"/>
      <c r="AI23" s="6">
        <v>282539331712</v>
      </c>
      <c r="AK23" s="10">
        <v>4.4318986646063506E-2</v>
      </c>
    </row>
    <row r="24" spans="1:37">
      <c r="A24" s="1" t="s">
        <v>88</v>
      </c>
      <c r="C24" s="4" t="s">
        <v>44</v>
      </c>
      <c r="D24" s="4"/>
      <c r="E24" s="4" t="s">
        <v>44</v>
      </c>
      <c r="F24" s="4"/>
      <c r="G24" s="4" t="s">
        <v>89</v>
      </c>
      <c r="H24" s="4"/>
      <c r="I24" s="4" t="s">
        <v>90</v>
      </c>
      <c r="J24" s="4"/>
      <c r="K24" s="5">
        <v>0</v>
      </c>
      <c r="L24" s="4"/>
      <c r="M24" s="5">
        <v>0</v>
      </c>
      <c r="N24" s="4"/>
      <c r="O24" s="5">
        <v>6616</v>
      </c>
      <c r="P24" s="4"/>
      <c r="Q24" s="6">
        <v>3963702285</v>
      </c>
      <c r="R24" s="6"/>
      <c r="S24" s="6">
        <v>4181347913</v>
      </c>
      <c r="T24" s="6"/>
      <c r="U24" s="6">
        <v>0</v>
      </c>
      <c r="V24" s="6"/>
      <c r="W24" s="6">
        <v>0</v>
      </c>
      <c r="X24" s="6"/>
      <c r="Y24" s="6">
        <v>0</v>
      </c>
      <c r="Z24" s="6"/>
      <c r="AA24" s="6">
        <v>0</v>
      </c>
      <c r="AB24" s="6"/>
      <c r="AC24" s="6">
        <v>6616</v>
      </c>
      <c r="AD24" s="6"/>
      <c r="AE24" s="6">
        <v>640470</v>
      </c>
      <c r="AF24" s="6"/>
      <c r="AG24" s="6">
        <v>3963702285</v>
      </c>
      <c r="AH24" s="6"/>
      <c r="AI24" s="6">
        <v>4236581500</v>
      </c>
      <c r="AK24" s="10">
        <v>6.6454818090548031E-4</v>
      </c>
    </row>
    <row r="25" spans="1:37">
      <c r="A25" s="1" t="s">
        <v>91</v>
      </c>
      <c r="C25" s="4" t="s">
        <v>44</v>
      </c>
      <c r="D25" s="4"/>
      <c r="E25" s="4" t="s">
        <v>44</v>
      </c>
      <c r="F25" s="4"/>
      <c r="G25" s="4" t="s">
        <v>92</v>
      </c>
      <c r="H25" s="4"/>
      <c r="I25" s="4" t="s">
        <v>93</v>
      </c>
      <c r="J25" s="4"/>
      <c r="K25" s="5">
        <v>0</v>
      </c>
      <c r="L25" s="4"/>
      <c r="M25" s="5">
        <v>0</v>
      </c>
      <c r="N25" s="4"/>
      <c r="O25" s="5">
        <v>853714</v>
      </c>
      <c r="P25" s="4"/>
      <c r="Q25" s="6">
        <v>683031303767</v>
      </c>
      <c r="R25" s="6"/>
      <c r="S25" s="6">
        <v>729802560160</v>
      </c>
      <c r="T25" s="6"/>
      <c r="U25" s="6">
        <v>0</v>
      </c>
      <c r="V25" s="6"/>
      <c r="W25" s="6">
        <v>0</v>
      </c>
      <c r="X25" s="6"/>
      <c r="Y25" s="6">
        <v>0</v>
      </c>
      <c r="Z25" s="6"/>
      <c r="AA25" s="6">
        <v>0</v>
      </c>
      <c r="AB25" s="6"/>
      <c r="AC25" s="6">
        <v>853714</v>
      </c>
      <c r="AD25" s="6"/>
      <c r="AE25" s="6">
        <v>868519</v>
      </c>
      <c r="AF25" s="6"/>
      <c r="AG25" s="6">
        <v>683031303767</v>
      </c>
      <c r="AH25" s="6"/>
      <c r="AI25" s="6">
        <v>741332438703</v>
      </c>
      <c r="AK25" s="10">
        <v>0.11628505756027641</v>
      </c>
    </row>
    <row r="26" spans="1:37">
      <c r="A26" s="1" t="s">
        <v>94</v>
      </c>
      <c r="C26" s="4" t="s">
        <v>44</v>
      </c>
      <c r="D26" s="4"/>
      <c r="E26" s="4" t="s">
        <v>44</v>
      </c>
      <c r="F26" s="4"/>
      <c r="G26" s="4" t="s">
        <v>80</v>
      </c>
      <c r="H26" s="4"/>
      <c r="I26" s="4" t="s">
        <v>81</v>
      </c>
      <c r="J26" s="4"/>
      <c r="K26" s="5">
        <v>0</v>
      </c>
      <c r="L26" s="4"/>
      <c r="M26" s="5">
        <v>0</v>
      </c>
      <c r="N26" s="4"/>
      <c r="O26" s="5">
        <v>182237</v>
      </c>
      <c r="P26" s="4"/>
      <c r="Q26" s="6">
        <v>106787729262</v>
      </c>
      <c r="R26" s="6"/>
      <c r="S26" s="6">
        <v>112660358448</v>
      </c>
      <c r="T26" s="6"/>
      <c r="U26" s="6">
        <v>16000</v>
      </c>
      <c r="V26" s="6"/>
      <c r="W26" s="6">
        <v>10018140453</v>
      </c>
      <c r="X26" s="6"/>
      <c r="Y26" s="6">
        <v>110997</v>
      </c>
      <c r="Z26" s="6"/>
      <c r="AA26" s="6">
        <v>69987570506</v>
      </c>
      <c r="AB26" s="6"/>
      <c r="AC26" s="6">
        <v>87240</v>
      </c>
      <c r="AD26" s="6"/>
      <c r="AE26" s="6">
        <v>627510</v>
      </c>
      <c r="AF26" s="6"/>
      <c r="AG26" s="6">
        <v>51403845266</v>
      </c>
      <c r="AH26" s="6"/>
      <c r="AI26" s="6">
        <v>54734050055</v>
      </c>
      <c r="AK26" s="10">
        <v>8.5855573408984958E-3</v>
      </c>
    </row>
    <row r="27" spans="1:37">
      <c r="A27" s="1" t="s">
        <v>95</v>
      </c>
      <c r="C27" s="4" t="s">
        <v>44</v>
      </c>
      <c r="D27" s="4"/>
      <c r="E27" s="4" t="s">
        <v>44</v>
      </c>
      <c r="F27" s="4"/>
      <c r="G27" s="4" t="s">
        <v>96</v>
      </c>
      <c r="H27" s="4"/>
      <c r="I27" s="4" t="s">
        <v>97</v>
      </c>
      <c r="J27" s="4"/>
      <c r="K27" s="5">
        <v>0</v>
      </c>
      <c r="L27" s="4"/>
      <c r="M27" s="5">
        <v>0</v>
      </c>
      <c r="N27" s="4"/>
      <c r="O27" s="5">
        <v>335927</v>
      </c>
      <c r="P27" s="4"/>
      <c r="Q27" s="6">
        <v>254473709201</v>
      </c>
      <c r="R27" s="6"/>
      <c r="S27" s="6">
        <v>276757035963</v>
      </c>
      <c r="T27" s="6"/>
      <c r="U27" s="6">
        <v>0</v>
      </c>
      <c r="V27" s="6"/>
      <c r="W27" s="6">
        <v>0</v>
      </c>
      <c r="X27" s="6"/>
      <c r="Y27" s="6">
        <v>0</v>
      </c>
      <c r="Z27" s="6"/>
      <c r="AA27" s="6">
        <v>0</v>
      </c>
      <c r="AB27" s="6"/>
      <c r="AC27" s="6">
        <v>335927</v>
      </c>
      <c r="AD27" s="6"/>
      <c r="AE27" s="6">
        <v>839191</v>
      </c>
      <c r="AF27" s="6"/>
      <c r="AG27" s="6">
        <v>254473709201</v>
      </c>
      <c r="AH27" s="6"/>
      <c r="AI27" s="6">
        <v>281855819428</v>
      </c>
      <c r="AK27" s="10">
        <v>4.4211771230767298E-2</v>
      </c>
    </row>
    <row r="28" spans="1:37">
      <c r="A28" s="1" t="s">
        <v>98</v>
      </c>
      <c r="C28" s="4" t="s">
        <v>44</v>
      </c>
      <c r="D28" s="4"/>
      <c r="E28" s="4" t="s">
        <v>44</v>
      </c>
      <c r="F28" s="4"/>
      <c r="G28" s="4" t="s">
        <v>99</v>
      </c>
      <c r="H28" s="4"/>
      <c r="I28" s="4" t="s">
        <v>100</v>
      </c>
      <c r="J28" s="4"/>
      <c r="K28" s="5">
        <v>0</v>
      </c>
      <c r="L28" s="4"/>
      <c r="M28" s="5">
        <v>0</v>
      </c>
      <c r="N28" s="4"/>
      <c r="O28" s="5">
        <v>109</v>
      </c>
      <c r="P28" s="4"/>
      <c r="Q28" s="6">
        <v>86542061</v>
      </c>
      <c r="R28" s="6"/>
      <c r="S28" s="6">
        <v>87941607</v>
      </c>
      <c r="T28" s="6"/>
      <c r="U28" s="6">
        <v>300</v>
      </c>
      <c r="V28" s="6"/>
      <c r="W28" s="6">
        <v>246698704</v>
      </c>
      <c r="X28" s="6"/>
      <c r="Y28" s="6">
        <v>0</v>
      </c>
      <c r="Z28" s="6"/>
      <c r="AA28" s="6">
        <v>0</v>
      </c>
      <c r="AB28" s="6"/>
      <c r="AC28" s="6">
        <v>409</v>
      </c>
      <c r="AD28" s="6"/>
      <c r="AE28" s="6">
        <v>823669</v>
      </c>
      <c r="AF28" s="6"/>
      <c r="AG28" s="6">
        <v>333240765</v>
      </c>
      <c r="AH28" s="6"/>
      <c r="AI28" s="6">
        <v>336819561</v>
      </c>
      <c r="AK28" s="10">
        <v>5.2833357874959438E-5</v>
      </c>
    </row>
    <row r="29" spans="1:37">
      <c r="A29" s="1" t="s">
        <v>101</v>
      </c>
      <c r="C29" s="4" t="s">
        <v>44</v>
      </c>
      <c r="D29" s="4"/>
      <c r="E29" s="4" t="s">
        <v>44</v>
      </c>
      <c r="F29" s="4"/>
      <c r="G29" s="4" t="s">
        <v>102</v>
      </c>
      <c r="H29" s="4"/>
      <c r="I29" s="4" t="s">
        <v>103</v>
      </c>
      <c r="J29" s="4"/>
      <c r="K29" s="5">
        <v>0</v>
      </c>
      <c r="L29" s="4"/>
      <c r="M29" s="5">
        <v>0</v>
      </c>
      <c r="N29" s="4"/>
      <c r="O29" s="5">
        <v>17112</v>
      </c>
      <c r="P29" s="4"/>
      <c r="Q29" s="6">
        <v>9614169998</v>
      </c>
      <c r="R29" s="6"/>
      <c r="S29" s="6">
        <v>10136851242</v>
      </c>
      <c r="T29" s="6"/>
      <c r="U29" s="6">
        <v>150000</v>
      </c>
      <c r="V29" s="6"/>
      <c r="W29" s="6">
        <v>90463826514</v>
      </c>
      <c r="X29" s="6"/>
      <c r="Y29" s="6">
        <v>0</v>
      </c>
      <c r="Z29" s="6"/>
      <c r="AA29" s="6">
        <v>0</v>
      </c>
      <c r="AB29" s="6"/>
      <c r="AC29" s="6">
        <v>167112</v>
      </c>
      <c r="AD29" s="6"/>
      <c r="AE29" s="6">
        <v>600060</v>
      </c>
      <c r="AF29" s="6"/>
      <c r="AG29" s="6">
        <v>100077996512</v>
      </c>
      <c r="AH29" s="6"/>
      <c r="AI29" s="6">
        <v>100259051472</v>
      </c>
      <c r="AK29" s="10">
        <v>1.572658764502147E-2</v>
      </c>
    </row>
    <row r="30" spans="1:37">
      <c r="A30" s="1" t="s">
        <v>104</v>
      </c>
      <c r="C30" s="4" t="s">
        <v>44</v>
      </c>
      <c r="D30" s="4"/>
      <c r="E30" s="4" t="s">
        <v>44</v>
      </c>
      <c r="F30" s="4"/>
      <c r="G30" s="4" t="s">
        <v>105</v>
      </c>
      <c r="H30" s="4"/>
      <c r="I30" s="4" t="s">
        <v>106</v>
      </c>
      <c r="J30" s="4"/>
      <c r="K30" s="5">
        <v>0</v>
      </c>
      <c r="L30" s="4"/>
      <c r="M30" s="5">
        <v>0</v>
      </c>
      <c r="N30" s="4"/>
      <c r="O30" s="5">
        <v>46702</v>
      </c>
      <c r="P30" s="4"/>
      <c r="Q30" s="6">
        <v>35018971346</v>
      </c>
      <c r="R30" s="6"/>
      <c r="S30" s="6">
        <v>35538449688</v>
      </c>
      <c r="T30" s="6"/>
      <c r="U30" s="6">
        <v>0</v>
      </c>
      <c r="V30" s="6"/>
      <c r="W30" s="6">
        <v>0</v>
      </c>
      <c r="X30" s="6"/>
      <c r="Y30" s="6">
        <v>0</v>
      </c>
      <c r="Z30" s="6"/>
      <c r="AA30" s="6">
        <v>0</v>
      </c>
      <c r="AB30" s="6"/>
      <c r="AC30" s="6">
        <v>46702</v>
      </c>
      <c r="AD30" s="6"/>
      <c r="AE30" s="6">
        <v>777481</v>
      </c>
      <c r="AF30" s="6"/>
      <c r="AG30" s="6">
        <v>35018971346</v>
      </c>
      <c r="AH30" s="6"/>
      <c r="AI30" s="6">
        <v>36303336489</v>
      </c>
      <c r="AK30" s="10">
        <v>5.6945242820336389E-3</v>
      </c>
    </row>
    <row r="31" spans="1:37">
      <c r="A31" s="1" t="s">
        <v>107</v>
      </c>
      <c r="C31" s="4" t="s">
        <v>44</v>
      </c>
      <c r="D31" s="4"/>
      <c r="E31" s="4" t="s">
        <v>44</v>
      </c>
      <c r="F31" s="4"/>
      <c r="G31" s="4" t="s">
        <v>105</v>
      </c>
      <c r="H31" s="4"/>
      <c r="I31" s="4" t="s">
        <v>108</v>
      </c>
      <c r="J31" s="4"/>
      <c r="K31" s="5">
        <v>0</v>
      </c>
      <c r="L31" s="4"/>
      <c r="M31" s="5">
        <v>0</v>
      </c>
      <c r="N31" s="4"/>
      <c r="O31" s="5">
        <v>152619</v>
      </c>
      <c r="P31" s="4"/>
      <c r="Q31" s="6">
        <v>116527988948</v>
      </c>
      <c r="R31" s="6"/>
      <c r="S31" s="6">
        <v>118407826310</v>
      </c>
      <c r="T31" s="6"/>
      <c r="U31" s="6">
        <v>2900</v>
      </c>
      <c r="V31" s="6"/>
      <c r="W31" s="6">
        <v>2286796403</v>
      </c>
      <c r="X31" s="6"/>
      <c r="Y31" s="6">
        <v>0</v>
      </c>
      <c r="Z31" s="6"/>
      <c r="AA31" s="6">
        <v>0</v>
      </c>
      <c r="AB31" s="6"/>
      <c r="AC31" s="6">
        <v>155519</v>
      </c>
      <c r="AD31" s="6"/>
      <c r="AE31" s="6">
        <v>789702</v>
      </c>
      <c r="AF31" s="6"/>
      <c r="AG31" s="6">
        <v>118814785350</v>
      </c>
      <c r="AH31" s="6"/>
      <c r="AI31" s="6">
        <v>122791405361</v>
      </c>
      <c r="AK31" s="10">
        <v>1.9261002075253362E-2</v>
      </c>
    </row>
    <row r="32" spans="1:37">
      <c r="A32" s="1" t="s">
        <v>109</v>
      </c>
      <c r="C32" s="4" t="s">
        <v>44</v>
      </c>
      <c r="D32" s="4"/>
      <c r="E32" s="4" t="s">
        <v>44</v>
      </c>
      <c r="F32" s="4"/>
      <c r="G32" s="4" t="s">
        <v>110</v>
      </c>
      <c r="H32" s="4"/>
      <c r="I32" s="4" t="s">
        <v>111</v>
      </c>
      <c r="J32" s="4"/>
      <c r="K32" s="5">
        <v>0</v>
      </c>
      <c r="L32" s="4"/>
      <c r="M32" s="5">
        <v>0</v>
      </c>
      <c r="N32" s="4"/>
      <c r="O32" s="5">
        <v>46294</v>
      </c>
      <c r="P32" s="4"/>
      <c r="Q32" s="6">
        <v>37103267771</v>
      </c>
      <c r="R32" s="6"/>
      <c r="S32" s="6">
        <v>37478846347</v>
      </c>
      <c r="T32" s="6"/>
      <c r="U32" s="6">
        <v>18800</v>
      </c>
      <c r="V32" s="6"/>
      <c r="W32" s="6">
        <v>15490612154</v>
      </c>
      <c r="X32" s="6"/>
      <c r="Y32" s="6">
        <v>0</v>
      </c>
      <c r="Z32" s="6"/>
      <c r="AA32" s="6">
        <v>0</v>
      </c>
      <c r="AB32" s="6"/>
      <c r="AC32" s="6">
        <v>65094</v>
      </c>
      <c r="AD32" s="6"/>
      <c r="AE32" s="6">
        <v>826440</v>
      </c>
      <c r="AF32" s="6"/>
      <c r="AG32" s="6">
        <v>52593879925</v>
      </c>
      <c r="AH32" s="6"/>
      <c r="AI32" s="6">
        <v>53786534783</v>
      </c>
      <c r="AK32" s="10">
        <v>8.4369305411100895E-3</v>
      </c>
    </row>
    <row r="33" spans="1:37">
      <c r="A33" s="1" t="s">
        <v>112</v>
      </c>
      <c r="C33" s="4" t="s">
        <v>44</v>
      </c>
      <c r="D33" s="4"/>
      <c r="E33" s="4" t="s">
        <v>44</v>
      </c>
      <c r="F33" s="4"/>
      <c r="G33" s="4" t="s">
        <v>113</v>
      </c>
      <c r="H33" s="4"/>
      <c r="I33" s="4" t="s">
        <v>114</v>
      </c>
      <c r="J33" s="4"/>
      <c r="K33" s="5">
        <v>15</v>
      </c>
      <c r="L33" s="4"/>
      <c r="M33" s="5">
        <v>15</v>
      </c>
      <c r="N33" s="4"/>
      <c r="O33" s="5">
        <v>10000</v>
      </c>
      <c r="P33" s="4"/>
      <c r="Q33" s="6">
        <v>9801776250</v>
      </c>
      <c r="R33" s="6"/>
      <c r="S33" s="6">
        <v>9989089149</v>
      </c>
      <c r="T33" s="6"/>
      <c r="U33" s="6">
        <v>0</v>
      </c>
      <c r="V33" s="6"/>
      <c r="W33" s="6">
        <v>0</v>
      </c>
      <c r="X33" s="6"/>
      <c r="Y33" s="6">
        <v>10000</v>
      </c>
      <c r="Z33" s="6"/>
      <c r="AA33" s="6">
        <v>10000000000</v>
      </c>
      <c r="AB33" s="6"/>
      <c r="AC33" s="6">
        <v>0</v>
      </c>
      <c r="AD33" s="6"/>
      <c r="AE33" s="6">
        <v>0</v>
      </c>
      <c r="AF33" s="6"/>
      <c r="AG33" s="6">
        <v>0</v>
      </c>
      <c r="AH33" s="6"/>
      <c r="AI33" s="6">
        <v>0</v>
      </c>
      <c r="AK33" s="10">
        <v>0</v>
      </c>
    </row>
    <row r="34" spans="1:37">
      <c r="A34" s="1" t="s">
        <v>115</v>
      </c>
      <c r="C34" s="4" t="s">
        <v>44</v>
      </c>
      <c r="D34" s="4"/>
      <c r="E34" s="4" t="s">
        <v>44</v>
      </c>
      <c r="F34" s="4"/>
      <c r="G34" s="4" t="s">
        <v>113</v>
      </c>
      <c r="H34" s="4"/>
      <c r="I34" s="4" t="s">
        <v>116</v>
      </c>
      <c r="J34" s="4"/>
      <c r="K34" s="5">
        <v>15</v>
      </c>
      <c r="L34" s="4"/>
      <c r="M34" s="5">
        <v>15</v>
      </c>
      <c r="N34" s="4"/>
      <c r="O34" s="5">
        <v>105000</v>
      </c>
      <c r="P34" s="4"/>
      <c r="Q34" s="6">
        <v>104319609494</v>
      </c>
      <c r="R34" s="6"/>
      <c r="S34" s="6">
        <v>103931159062</v>
      </c>
      <c r="T34" s="6"/>
      <c r="U34" s="6">
        <v>0</v>
      </c>
      <c r="V34" s="6"/>
      <c r="W34" s="6">
        <v>0</v>
      </c>
      <c r="X34" s="6"/>
      <c r="Y34" s="6">
        <v>0</v>
      </c>
      <c r="Z34" s="6"/>
      <c r="AA34" s="6">
        <v>0</v>
      </c>
      <c r="AB34" s="6"/>
      <c r="AC34" s="6">
        <v>105000</v>
      </c>
      <c r="AD34" s="6"/>
      <c r="AE34" s="6">
        <v>1000000</v>
      </c>
      <c r="AF34" s="6"/>
      <c r="AG34" s="6">
        <v>104319609494</v>
      </c>
      <c r="AH34" s="6"/>
      <c r="AI34" s="6">
        <v>104980968750</v>
      </c>
      <c r="AK34" s="10">
        <v>1.6467265367728103E-2</v>
      </c>
    </row>
    <row r="35" spans="1:37">
      <c r="A35" s="1" t="s">
        <v>117</v>
      </c>
      <c r="C35" s="4" t="s">
        <v>44</v>
      </c>
      <c r="D35" s="4"/>
      <c r="E35" s="4" t="s">
        <v>44</v>
      </c>
      <c r="F35" s="4"/>
      <c r="G35" s="4" t="s">
        <v>118</v>
      </c>
      <c r="H35" s="4"/>
      <c r="I35" s="4" t="s">
        <v>119</v>
      </c>
      <c r="J35" s="4"/>
      <c r="K35" s="5">
        <v>16</v>
      </c>
      <c r="L35" s="4"/>
      <c r="M35" s="5">
        <v>16</v>
      </c>
      <c r="N35" s="4"/>
      <c r="O35" s="5">
        <v>400000</v>
      </c>
      <c r="P35" s="4"/>
      <c r="Q35" s="6">
        <v>382286482561</v>
      </c>
      <c r="R35" s="6"/>
      <c r="S35" s="6">
        <v>390194864360</v>
      </c>
      <c r="T35" s="6"/>
      <c r="U35" s="6">
        <v>0</v>
      </c>
      <c r="V35" s="6"/>
      <c r="W35" s="6">
        <v>0</v>
      </c>
      <c r="X35" s="6"/>
      <c r="Y35" s="6">
        <v>0</v>
      </c>
      <c r="Z35" s="6"/>
      <c r="AA35" s="6">
        <v>0</v>
      </c>
      <c r="AB35" s="6"/>
      <c r="AC35" s="6">
        <v>400000</v>
      </c>
      <c r="AD35" s="6"/>
      <c r="AE35" s="6">
        <v>985622</v>
      </c>
      <c r="AF35" s="6"/>
      <c r="AG35" s="6">
        <v>382286482561</v>
      </c>
      <c r="AH35" s="6"/>
      <c r="AI35" s="6">
        <v>394177342405</v>
      </c>
      <c r="AK35" s="10">
        <v>6.1830472481032031E-2</v>
      </c>
    </row>
    <row r="36" spans="1:37">
      <c r="A36" s="1" t="s">
        <v>120</v>
      </c>
      <c r="C36" s="4" t="s">
        <v>44</v>
      </c>
      <c r="D36" s="4"/>
      <c r="E36" s="4" t="s">
        <v>44</v>
      </c>
      <c r="F36" s="4"/>
      <c r="G36" s="4" t="s">
        <v>121</v>
      </c>
      <c r="H36" s="4"/>
      <c r="I36" s="4" t="s">
        <v>122</v>
      </c>
      <c r="J36" s="4"/>
      <c r="K36" s="5">
        <v>17</v>
      </c>
      <c r="L36" s="4"/>
      <c r="M36" s="5">
        <v>17</v>
      </c>
      <c r="N36" s="4"/>
      <c r="O36" s="5">
        <v>200000</v>
      </c>
      <c r="P36" s="4"/>
      <c r="Q36" s="6">
        <v>186418325000</v>
      </c>
      <c r="R36" s="6"/>
      <c r="S36" s="6">
        <v>189678214591</v>
      </c>
      <c r="T36" s="6"/>
      <c r="U36" s="6">
        <v>0</v>
      </c>
      <c r="V36" s="6"/>
      <c r="W36" s="6">
        <v>0</v>
      </c>
      <c r="X36" s="6"/>
      <c r="Y36" s="6">
        <v>0</v>
      </c>
      <c r="Z36" s="6"/>
      <c r="AA36" s="6">
        <v>0</v>
      </c>
      <c r="AB36" s="6"/>
      <c r="AC36" s="6">
        <v>200000</v>
      </c>
      <c r="AD36" s="6"/>
      <c r="AE36" s="6">
        <v>949772</v>
      </c>
      <c r="AF36" s="6"/>
      <c r="AG36" s="6">
        <v>186418325000</v>
      </c>
      <c r="AH36" s="6"/>
      <c r="AI36" s="6">
        <v>189919970765</v>
      </c>
      <c r="AK36" s="10">
        <v>2.9790757262548297E-2</v>
      </c>
    </row>
    <row r="37" spans="1:37">
      <c r="A37" s="1" t="s">
        <v>123</v>
      </c>
      <c r="C37" s="4" t="s">
        <v>44</v>
      </c>
      <c r="D37" s="4"/>
      <c r="E37" s="4" t="s">
        <v>44</v>
      </c>
      <c r="F37" s="4"/>
      <c r="G37" s="4" t="s">
        <v>99</v>
      </c>
      <c r="H37" s="4"/>
      <c r="I37" s="4" t="s">
        <v>124</v>
      </c>
      <c r="J37" s="4"/>
      <c r="K37" s="5">
        <v>17</v>
      </c>
      <c r="L37" s="4"/>
      <c r="M37" s="5">
        <v>17</v>
      </c>
      <c r="N37" s="4"/>
      <c r="O37" s="5">
        <v>200000</v>
      </c>
      <c r="P37" s="4"/>
      <c r="Q37" s="6">
        <v>185144000000</v>
      </c>
      <c r="R37" s="6"/>
      <c r="S37" s="6">
        <v>190247511387</v>
      </c>
      <c r="T37" s="6"/>
      <c r="U37" s="6">
        <v>0</v>
      </c>
      <c r="V37" s="6"/>
      <c r="W37" s="6">
        <v>0</v>
      </c>
      <c r="X37" s="6"/>
      <c r="Y37" s="6">
        <v>0</v>
      </c>
      <c r="Z37" s="6"/>
      <c r="AA37" s="6">
        <v>0</v>
      </c>
      <c r="AB37" s="6"/>
      <c r="AC37" s="6">
        <v>200000</v>
      </c>
      <c r="AD37" s="6"/>
      <c r="AE37" s="6">
        <v>952676</v>
      </c>
      <c r="AF37" s="6"/>
      <c r="AG37" s="6">
        <v>185144000000</v>
      </c>
      <c r="AH37" s="6"/>
      <c r="AI37" s="6">
        <v>190500665495</v>
      </c>
      <c r="AK37" s="10">
        <v>2.9881844764696644E-2</v>
      </c>
    </row>
    <row r="38" spans="1:37">
      <c r="A38" s="1" t="s">
        <v>125</v>
      </c>
      <c r="C38" s="4" t="s">
        <v>44</v>
      </c>
      <c r="D38" s="4"/>
      <c r="E38" s="4" t="s">
        <v>44</v>
      </c>
      <c r="F38" s="4"/>
      <c r="G38" s="4" t="s">
        <v>126</v>
      </c>
      <c r="H38" s="4"/>
      <c r="I38" s="4" t="s">
        <v>127</v>
      </c>
      <c r="J38" s="4"/>
      <c r="K38" s="5">
        <v>16</v>
      </c>
      <c r="L38" s="4"/>
      <c r="M38" s="5">
        <v>16</v>
      </c>
      <c r="N38" s="4"/>
      <c r="O38" s="5">
        <v>100000</v>
      </c>
      <c r="P38" s="4"/>
      <c r="Q38" s="6">
        <v>94164000000</v>
      </c>
      <c r="R38" s="6"/>
      <c r="S38" s="6">
        <v>95887617218</v>
      </c>
      <c r="T38" s="6"/>
      <c r="U38" s="6">
        <v>0</v>
      </c>
      <c r="V38" s="6"/>
      <c r="W38" s="6">
        <v>0</v>
      </c>
      <c r="X38" s="6"/>
      <c r="Y38" s="6">
        <v>0</v>
      </c>
      <c r="Z38" s="6"/>
      <c r="AA38" s="6">
        <v>0</v>
      </c>
      <c r="AB38" s="6"/>
      <c r="AC38" s="6">
        <v>100000</v>
      </c>
      <c r="AD38" s="6"/>
      <c r="AE38" s="6">
        <v>962313</v>
      </c>
      <c r="AF38" s="6"/>
      <c r="AG38" s="6">
        <v>94164000000</v>
      </c>
      <c r="AH38" s="6"/>
      <c r="AI38" s="6">
        <v>96213858076</v>
      </c>
      <c r="AK38" s="10">
        <v>1.5092060512067067E-2</v>
      </c>
    </row>
    <row r="39" spans="1:37">
      <c r="A39" s="1" t="s">
        <v>128</v>
      </c>
      <c r="C39" s="4" t="s">
        <v>44</v>
      </c>
      <c r="D39" s="4"/>
      <c r="E39" s="4" t="s">
        <v>44</v>
      </c>
      <c r="F39" s="4"/>
      <c r="G39" s="4" t="s">
        <v>129</v>
      </c>
      <c r="H39" s="4"/>
      <c r="I39" s="4" t="s">
        <v>130</v>
      </c>
      <c r="J39" s="4"/>
      <c r="K39" s="5">
        <v>16</v>
      </c>
      <c r="L39" s="4"/>
      <c r="M39" s="5">
        <v>16</v>
      </c>
      <c r="N39" s="4"/>
      <c r="O39" s="5">
        <v>50000</v>
      </c>
      <c r="P39" s="4"/>
      <c r="Q39" s="6">
        <v>46710000000</v>
      </c>
      <c r="R39" s="6"/>
      <c r="S39" s="6">
        <v>47229988012</v>
      </c>
      <c r="T39" s="6"/>
      <c r="U39" s="6">
        <v>0</v>
      </c>
      <c r="V39" s="6"/>
      <c r="W39" s="6">
        <v>0</v>
      </c>
      <c r="X39" s="6"/>
      <c r="Y39" s="6">
        <v>0</v>
      </c>
      <c r="Z39" s="6"/>
      <c r="AA39" s="6">
        <v>0</v>
      </c>
      <c r="AB39" s="6"/>
      <c r="AC39" s="6">
        <v>50000</v>
      </c>
      <c r="AD39" s="6"/>
      <c r="AE39" s="6">
        <v>946598</v>
      </c>
      <c r="AF39" s="6"/>
      <c r="AG39" s="6">
        <v>46710000000</v>
      </c>
      <c r="AH39" s="6"/>
      <c r="AI39" s="6">
        <v>47321321455</v>
      </c>
      <c r="AK39" s="10">
        <v>7.4228002201689571E-3</v>
      </c>
    </row>
    <row r="40" spans="1:37">
      <c r="A40" s="1" t="s">
        <v>131</v>
      </c>
      <c r="C40" s="4" t="s">
        <v>44</v>
      </c>
      <c r="D40" s="4"/>
      <c r="E40" s="4" t="s">
        <v>44</v>
      </c>
      <c r="F40" s="4"/>
      <c r="G40" s="4" t="s">
        <v>132</v>
      </c>
      <c r="H40" s="4"/>
      <c r="I40" s="4" t="s">
        <v>133</v>
      </c>
      <c r="J40" s="4"/>
      <c r="K40" s="5">
        <v>17</v>
      </c>
      <c r="L40" s="4"/>
      <c r="M40" s="5">
        <v>17</v>
      </c>
      <c r="N40" s="4"/>
      <c r="O40" s="5">
        <v>100</v>
      </c>
      <c r="P40" s="4"/>
      <c r="Q40" s="6">
        <v>97214614</v>
      </c>
      <c r="R40" s="6"/>
      <c r="S40" s="6">
        <v>97581310</v>
      </c>
      <c r="T40" s="6"/>
      <c r="U40" s="6">
        <v>0</v>
      </c>
      <c r="V40" s="6"/>
      <c r="W40" s="6">
        <v>0</v>
      </c>
      <c r="X40" s="6"/>
      <c r="Y40" s="6">
        <v>100</v>
      </c>
      <c r="Z40" s="6"/>
      <c r="AA40" s="6">
        <v>97882257</v>
      </c>
      <c r="AB40" s="6"/>
      <c r="AC40" s="6">
        <v>0</v>
      </c>
      <c r="AD40" s="6"/>
      <c r="AE40" s="6">
        <v>0</v>
      </c>
      <c r="AF40" s="6"/>
      <c r="AG40" s="6">
        <v>0</v>
      </c>
      <c r="AH40" s="6"/>
      <c r="AI40" s="6">
        <v>0</v>
      </c>
      <c r="AK40" s="10">
        <v>0</v>
      </c>
    </row>
    <row r="41" spans="1:37">
      <c r="A41" s="1" t="s">
        <v>134</v>
      </c>
      <c r="C41" s="4" t="s">
        <v>44</v>
      </c>
      <c r="D41" s="4"/>
      <c r="E41" s="4" t="s">
        <v>44</v>
      </c>
      <c r="F41" s="4"/>
      <c r="G41" s="4" t="s">
        <v>135</v>
      </c>
      <c r="H41" s="4"/>
      <c r="I41" s="4" t="s">
        <v>136</v>
      </c>
      <c r="J41" s="4"/>
      <c r="K41" s="5">
        <v>16</v>
      </c>
      <c r="L41" s="4"/>
      <c r="M41" s="5">
        <v>16</v>
      </c>
      <c r="N41" s="4"/>
      <c r="O41" s="5">
        <v>260000</v>
      </c>
      <c r="P41" s="4"/>
      <c r="Q41" s="6">
        <v>245586642499</v>
      </c>
      <c r="R41" s="6"/>
      <c r="S41" s="6">
        <v>249710991677</v>
      </c>
      <c r="T41" s="6"/>
      <c r="U41" s="6">
        <v>0</v>
      </c>
      <c r="V41" s="6"/>
      <c r="W41" s="6">
        <v>0</v>
      </c>
      <c r="X41" s="6"/>
      <c r="Y41" s="6">
        <v>0</v>
      </c>
      <c r="Z41" s="6"/>
      <c r="AA41" s="6">
        <v>0</v>
      </c>
      <c r="AB41" s="6"/>
      <c r="AC41" s="6">
        <v>260000</v>
      </c>
      <c r="AD41" s="6"/>
      <c r="AE41" s="6">
        <v>970852</v>
      </c>
      <c r="AF41" s="6"/>
      <c r="AG41" s="6">
        <v>245586642499</v>
      </c>
      <c r="AH41" s="6"/>
      <c r="AI41" s="6">
        <v>252375768599</v>
      </c>
      <c r="AK41" s="10">
        <v>3.9587544327210018E-2</v>
      </c>
    </row>
    <row r="42" spans="1:37">
      <c r="A42" s="1" t="s">
        <v>137</v>
      </c>
      <c r="C42" s="4" t="s">
        <v>44</v>
      </c>
      <c r="D42" s="4"/>
      <c r="E42" s="4" t="s">
        <v>44</v>
      </c>
      <c r="F42" s="4"/>
      <c r="G42" s="4" t="s">
        <v>105</v>
      </c>
      <c r="H42" s="4"/>
      <c r="I42" s="4" t="s">
        <v>55</v>
      </c>
      <c r="J42" s="4"/>
      <c r="K42" s="5">
        <v>17</v>
      </c>
      <c r="L42" s="4"/>
      <c r="M42" s="5">
        <v>17</v>
      </c>
      <c r="N42" s="4"/>
      <c r="O42" s="5">
        <v>327254</v>
      </c>
      <c r="P42" s="4"/>
      <c r="Q42" s="6">
        <v>305184772015</v>
      </c>
      <c r="R42" s="6"/>
      <c r="S42" s="6">
        <v>310653685096</v>
      </c>
      <c r="T42" s="6"/>
      <c r="U42" s="6">
        <v>0</v>
      </c>
      <c r="V42" s="6"/>
      <c r="W42" s="6">
        <v>0</v>
      </c>
      <c r="X42" s="6"/>
      <c r="Y42" s="6">
        <v>0</v>
      </c>
      <c r="Z42" s="6"/>
      <c r="AA42" s="6">
        <v>0</v>
      </c>
      <c r="AB42" s="6"/>
      <c r="AC42" s="6">
        <v>327254</v>
      </c>
      <c r="AD42" s="6"/>
      <c r="AE42" s="6">
        <v>950222</v>
      </c>
      <c r="AF42" s="6"/>
      <c r="AG42" s="6">
        <v>305184772015</v>
      </c>
      <c r="AH42" s="6"/>
      <c r="AI42" s="6">
        <v>310907588171</v>
      </c>
      <c r="AK42" s="10">
        <v>4.8768818007808488E-2</v>
      </c>
    </row>
    <row r="43" spans="1:37">
      <c r="A43" s="1" t="s">
        <v>138</v>
      </c>
      <c r="C43" s="4" t="s">
        <v>44</v>
      </c>
      <c r="D43" s="4"/>
      <c r="E43" s="4" t="s">
        <v>44</v>
      </c>
      <c r="F43" s="4"/>
      <c r="G43" s="4" t="s">
        <v>139</v>
      </c>
      <c r="H43" s="4"/>
      <c r="I43" s="4" t="s">
        <v>140</v>
      </c>
      <c r="J43" s="4"/>
      <c r="K43" s="5">
        <v>18</v>
      </c>
      <c r="L43" s="4"/>
      <c r="M43" s="5">
        <v>18</v>
      </c>
      <c r="N43" s="4"/>
      <c r="O43" s="5">
        <v>55000</v>
      </c>
      <c r="P43" s="4"/>
      <c r="Q43" s="6">
        <v>55000000000</v>
      </c>
      <c r="R43" s="6"/>
      <c r="S43" s="6">
        <v>54440130954</v>
      </c>
      <c r="T43" s="6"/>
      <c r="U43" s="6">
        <v>0</v>
      </c>
      <c r="V43" s="6"/>
      <c r="W43" s="6">
        <v>0</v>
      </c>
      <c r="X43" s="6"/>
      <c r="Y43" s="6">
        <v>0</v>
      </c>
      <c r="Z43" s="6"/>
      <c r="AA43" s="6">
        <v>0</v>
      </c>
      <c r="AB43" s="6"/>
      <c r="AC43" s="6">
        <v>55000</v>
      </c>
      <c r="AD43" s="6"/>
      <c r="AE43" s="6">
        <v>988906</v>
      </c>
      <c r="AF43" s="6"/>
      <c r="AG43" s="6">
        <v>55000000000</v>
      </c>
      <c r="AH43" s="6"/>
      <c r="AI43" s="6">
        <v>54379971860</v>
      </c>
      <c r="AK43" s="10">
        <v>8.5300168018139656E-3</v>
      </c>
    </row>
    <row r="44" spans="1:37">
      <c r="A44" s="1" t="s">
        <v>141</v>
      </c>
      <c r="C44" s="4" t="s">
        <v>44</v>
      </c>
      <c r="D44" s="4"/>
      <c r="E44" s="4" t="s">
        <v>44</v>
      </c>
      <c r="F44" s="4"/>
      <c r="G44" s="4" t="s">
        <v>139</v>
      </c>
      <c r="H44" s="4"/>
      <c r="I44" s="4" t="s">
        <v>140</v>
      </c>
      <c r="J44" s="4"/>
      <c r="K44" s="5">
        <v>18</v>
      </c>
      <c r="L44" s="4"/>
      <c r="M44" s="5">
        <v>18</v>
      </c>
      <c r="N44" s="4"/>
      <c r="O44" s="5">
        <v>75000</v>
      </c>
      <c r="P44" s="4"/>
      <c r="Q44" s="6">
        <v>72608518751</v>
      </c>
      <c r="R44" s="6"/>
      <c r="S44" s="6">
        <v>74236542187</v>
      </c>
      <c r="T44" s="6"/>
      <c r="U44" s="6">
        <v>0</v>
      </c>
      <c r="V44" s="6"/>
      <c r="W44" s="6">
        <v>0</v>
      </c>
      <c r="X44" s="6"/>
      <c r="Y44" s="6">
        <v>0</v>
      </c>
      <c r="Z44" s="6"/>
      <c r="AA44" s="6">
        <v>0</v>
      </c>
      <c r="AB44" s="6"/>
      <c r="AC44" s="6">
        <v>75000</v>
      </c>
      <c r="AD44" s="6"/>
      <c r="AE44" s="6">
        <v>989229</v>
      </c>
      <c r="AF44" s="6"/>
      <c r="AG44" s="6">
        <v>72608518751</v>
      </c>
      <c r="AH44" s="6"/>
      <c r="AI44" s="6">
        <v>74178727668</v>
      </c>
      <c r="AK44" s="10">
        <v>1.16356403231361E-2</v>
      </c>
    </row>
    <row r="45" spans="1:37">
      <c r="A45" s="1" t="s">
        <v>142</v>
      </c>
      <c r="C45" s="4" t="s">
        <v>44</v>
      </c>
      <c r="D45" s="4"/>
      <c r="E45" s="4" t="s">
        <v>44</v>
      </c>
      <c r="F45" s="4"/>
      <c r="G45" s="4" t="s">
        <v>114</v>
      </c>
      <c r="H45" s="4"/>
      <c r="I45" s="4" t="s">
        <v>143</v>
      </c>
      <c r="J45" s="4"/>
      <c r="K45" s="5">
        <v>18</v>
      </c>
      <c r="L45" s="4"/>
      <c r="M45" s="5">
        <v>18</v>
      </c>
      <c r="N45" s="4"/>
      <c r="O45" s="5">
        <v>0</v>
      </c>
      <c r="P45" s="4"/>
      <c r="Q45" s="6">
        <v>0</v>
      </c>
      <c r="R45" s="6"/>
      <c r="S45" s="6">
        <v>0</v>
      </c>
      <c r="T45" s="6"/>
      <c r="U45" s="6">
        <v>200000</v>
      </c>
      <c r="V45" s="6"/>
      <c r="W45" s="6">
        <v>190602000000</v>
      </c>
      <c r="X45" s="6"/>
      <c r="Y45" s="6">
        <v>0</v>
      </c>
      <c r="Z45" s="6"/>
      <c r="AA45" s="6">
        <v>0</v>
      </c>
      <c r="AB45" s="6"/>
      <c r="AC45" s="6">
        <v>200000</v>
      </c>
      <c r="AD45" s="6"/>
      <c r="AE45" s="6">
        <v>953010</v>
      </c>
      <c r="AF45" s="6"/>
      <c r="AG45" s="6">
        <v>190602000000</v>
      </c>
      <c r="AH45" s="6"/>
      <c r="AI45" s="6">
        <v>190567453387</v>
      </c>
      <c r="AK45" s="10">
        <v>2.9892321082014065E-2</v>
      </c>
    </row>
    <row r="46" spans="1:37">
      <c r="A46" s="1" t="s">
        <v>144</v>
      </c>
      <c r="C46" s="4" t="s">
        <v>44</v>
      </c>
      <c r="D46" s="4"/>
      <c r="E46" s="4" t="s">
        <v>44</v>
      </c>
      <c r="F46" s="4"/>
      <c r="G46" s="4" t="s">
        <v>80</v>
      </c>
      <c r="H46" s="4"/>
      <c r="I46" s="4" t="s">
        <v>145</v>
      </c>
      <c r="J46" s="4"/>
      <c r="K46" s="5">
        <v>0</v>
      </c>
      <c r="L46" s="4"/>
      <c r="M46" s="5">
        <v>0</v>
      </c>
      <c r="N46" s="4"/>
      <c r="O46" s="5">
        <v>0</v>
      </c>
      <c r="P46" s="4"/>
      <c r="Q46" s="6">
        <v>0</v>
      </c>
      <c r="R46" s="6"/>
      <c r="S46" s="6">
        <v>0</v>
      </c>
      <c r="T46" s="6"/>
      <c r="U46" s="6">
        <v>110900</v>
      </c>
      <c r="V46" s="6"/>
      <c r="W46" s="6">
        <v>67480880662</v>
      </c>
      <c r="X46" s="6"/>
      <c r="Y46" s="6">
        <v>0</v>
      </c>
      <c r="Z46" s="6"/>
      <c r="AA46" s="6">
        <v>0</v>
      </c>
      <c r="AB46" s="6"/>
      <c r="AC46" s="6">
        <v>110900</v>
      </c>
      <c r="AD46" s="6"/>
      <c r="AE46" s="6">
        <v>607440</v>
      </c>
      <c r="AF46" s="6"/>
      <c r="AG46" s="6">
        <v>67480880662</v>
      </c>
      <c r="AH46" s="6"/>
      <c r="AI46" s="6">
        <v>67352886076</v>
      </c>
      <c r="AK46" s="10">
        <v>1.0564942022368708E-2</v>
      </c>
    </row>
    <row r="47" spans="1:37">
      <c r="A47" s="1" t="s">
        <v>146</v>
      </c>
      <c r="C47" s="4" t="s">
        <v>44</v>
      </c>
      <c r="D47" s="4"/>
      <c r="E47" s="4" t="s">
        <v>44</v>
      </c>
      <c r="F47" s="4"/>
      <c r="G47" s="4" t="s">
        <v>147</v>
      </c>
      <c r="H47" s="4"/>
      <c r="I47" s="4" t="s">
        <v>148</v>
      </c>
      <c r="J47" s="4"/>
      <c r="K47" s="5">
        <v>0</v>
      </c>
      <c r="L47" s="4"/>
      <c r="M47" s="5">
        <v>0</v>
      </c>
      <c r="N47" s="4"/>
      <c r="O47" s="5">
        <v>0</v>
      </c>
      <c r="P47" s="4"/>
      <c r="Q47" s="6">
        <v>0</v>
      </c>
      <c r="R47" s="6"/>
      <c r="S47" s="6">
        <v>0</v>
      </c>
      <c r="T47" s="6"/>
      <c r="U47" s="6">
        <v>44400</v>
      </c>
      <c r="V47" s="6"/>
      <c r="W47" s="6">
        <v>25859208069</v>
      </c>
      <c r="X47" s="6"/>
      <c r="Y47" s="6">
        <v>0</v>
      </c>
      <c r="Z47" s="6"/>
      <c r="AA47" s="6">
        <v>0</v>
      </c>
      <c r="AB47" s="6"/>
      <c r="AC47" s="6">
        <v>44400</v>
      </c>
      <c r="AD47" s="6"/>
      <c r="AE47" s="6">
        <v>584500</v>
      </c>
      <c r="AF47" s="6"/>
      <c r="AG47" s="6">
        <v>25859208069</v>
      </c>
      <c r="AH47" s="6"/>
      <c r="AI47" s="6">
        <v>25947096236</v>
      </c>
      <c r="AK47" s="10">
        <v>4.0700493082484633E-3</v>
      </c>
    </row>
    <row r="48" spans="1:37">
      <c r="A48" s="1" t="s">
        <v>149</v>
      </c>
      <c r="C48" s="4" t="s">
        <v>44</v>
      </c>
      <c r="D48" s="4"/>
      <c r="E48" s="4" t="s">
        <v>44</v>
      </c>
      <c r="F48" s="4"/>
      <c r="G48" s="4" t="s">
        <v>150</v>
      </c>
      <c r="H48" s="4"/>
      <c r="I48" s="4" t="s">
        <v>151</v>
      </c>
      <c r="J48" s="4"/>
      <c r="K48" s="5">
        <v>0</v>
      </c>
      <c r="L48" s="4"/>
      <c r="M48" s="5">
        <v>0</v>
      </c>
      <c r="N48" s="4"/>
      <c r="O48" s="5">
        <v>0</v>
      </c>
      <c r="P48" s="4"/>
      <c r="Q48" s="6">
        <v>0</v>
      </c>
      <c r="R48" s="6"/>
      <c r="S48" s="6">
        <v>0</v>
      </c>
      <c r="T48" s="6"/>
      <c r="U48" s="6">
        <v>300</v>
      </c>
      <c r="V48" s="6"/>
      <c r="W48" s="6">
        <v>179308491</v>
      </c>
      <c r="X48" s="6"/>
      <c r="Y48" s="6">
        <v>0</v>
      </c>
      <c r="Z48" s="6"/>
      <c r="AA48" s="6">
        <v>0</v>
      </c>
      <c r="AB48" s="6"/>
      <c r="AC48" s="6">
        <v>300</v>
      </c>
      <c r="AD48" s="6"/>
      <c r="AE48" s="6">
        <v>596510</v>
      </c>
      <c r="AF48" s="6"/>
      <c r="AG48" s="6">
        <v>179308491</v>
      </c>
      <c r="AH48" s="6"/>
      <c r="AI48" s="6">
        <v>178920564</v>
      </c>
      <c r="AK48" s="10">
        <v>2.8065395492281353E-5</v>
      </c>
    </row>
    <row r="49" spans="1:37">
      <c r="A49" s="1" t="s">
        <v>152</v>
      </c>
      <c r="C49" s="4" t="s">
        <v>44</v>
      </c>
      <c r="D49" s="4"/>
      <c r="E49" s="4" t="s">
        <v>44</v>
      </c>
      <c r="F49" s="4"/>
      <c r="G49" s="4" t="s">
        <v>153</v>
      </c>
      <c r="H49" s="4"/>
      <c r="I49" s="4" t="s">
        <v>154</v>
      </c>
      <c r="J49" s="4"/>
      <c r="K49" s="5">
        <v>0</v>
      </c>
      <c r="L49" s="4"/>
      <c r="M49" s="5">
        <v>0</v>
      </c>
      <c r="N49" s="4"/>
      <c r="O49" s="5">
        <v>0</v>
      </c>
      <c r="P49" s="4"/>
      <c r="Q49" s="6">
        <v>0</v>
      </c>
      <c r="R49" s="6"/>
      <c r="S49" s="6">
        <v>0</v>
      </c>
      <c r="T49" s="6"/>
      <c r="U49" s="6">
        <v>16600</v>
      </c>
      <c r="V49" s="6"/>
      <c r="W49" s="6">
        <v>9607936116</v>
      </c>
      <c r="X49" s="6"/>
      <c r="Y49" s="6">
        <v>0</v>
      </c>
      <c r="Z49" s="6"/>
      <c r="AA49" s="6">
        <v>0</v>
      </c>
      <c r="AB49" s="6"/>
      <c r="AC49" s="6">
        <v>16600</v>
      </c>
      <c r="AD49" s="6"/>
      <c r="AE49" s="6">
        <v>579744</v>
      </c>
      <c r="AF49" s="6"/>
      <c r="AG49" s="6">
        <v>9607936116</v>
      </c>
      <c r="AH49" s="6"/>
      <c r="AI49" s="6">
        <v>9622006095</v>
      </c>
      <c r="AK49" s="10">
        <v>1.5093033491964441E-3</v>
      </c>
    </row>
    <row r="50" spans="1:37">
      <c r="A50" s="1" t="s">
        <v>155</v>
      </c>
      <c r="C50" s="4" t="s">
        <v>44</v>
      </c>
      <c r="D50" s="4"/>
      <c r="E50" s="4" t="s">
        <v>44</v>
      </c>
      <c r="F50" s="4"/>
      <c r="G50" s="4" t="s">
        <v>114</v>
      </c>
      <c r="H50" s="4"/>
      <c r="I50" s="4" t="s">
        <v>156</v>
      </c>
      <c r="J50" s="4"/>
      <c r="K50" s="5">
        <v>18</v>
      </c>
      <c r="L50" s="4"/>
      <c r="M50" s="5">
        <v>18</v>
      </c>
      <c r="N50" s="4"/>
      <c r="O50" s="5">
        <v>0</v>
      </c>
      <c r="P50" s="4"/>
      <c r="Q50" s="6">
        <v>0</v>
      </c>
      <c r="R50" s="6"/>
      <c r="S50" s="6">
        <v>0</v>
      </c>
      <c r="T50" s="6"/>
      <c r="U50" s="6">
        <v>300000</v>
      </c>
      <c r="V50" s="6"/>
      <c r="W50" s="6">
        <v>293640000000</v>
      </c>
      <c r="X50" s="6"/>
      <c r="Y50" s="6">
        <v>0</v>
      </c>
      <c r="Z50" s="6"/>
      <c r="AA50" s="6">
        <v>0</v>
      </c>
      <c r="AB50" s="6"/>
      <c r="AC50" s="6">
        <v>300000</v>
      </c>
      <c r="AD50" s="6"/>
      <c r="AE50" s="6">
        <v>979990</v>
      </c>
      <c r="AF50" s="6"/>
      <c r="AG50" s="6">
        <v>293640000000</v>
      </c>
      <c r="AH50" s="6"/>
      <c r="AI50" s="6">
        <v>293943713043</v>
      </c>
      <c r="AK50" s="10">
        <v>4.6107872536224823E-2</v>
      </c>
    </row>
    <row r="51" spans="1:37" ht="24.75" thickBot="1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8">
        <f>SUM(Q9:Q50)</f>
        <v>5010008468034</v>
      </c>
      <c r="R51" s="6"/>
      <c r="S51" s="8">
        <f>SUM(S9:S50)</f>
        <v>5341558265169</v>
      </c>
      <c r="T51" s="6"/>
      <c r="U51" s="6"/>
      <c r="V51" s="6"/>
      <c r="W51" s="8">
        <f>SUM(W9:W50)</f>
        <v>829029472137</v>
      </c>
      <c r="X51" s="6"/>
      <c r="Y51" s="6"/>
      <c r="Z51" s="6"/>
      <c r="AA51" s="8">
        <f>SUM(AA9:AA50)</f>
        <v>788016162255</v>
      </c>
      <c r="AB51" s="6"/>
      <c r="AC51" s="6"/>
      <c r="AD51" s="6"/>
      <c r="AE51" s="6"/>
      <c r="AF51" s="6"/>
      <c r="AG51" s="8">
        <f>SUM(AG9:AG50)</f>
        <v>5163383506611</v>
      </c>
      <c r="AH51" s="6"/>
      <c r="AI51" s="8">
        <f>SUM(AI9:AI50)</f>
        <v>5451279431687</v>
      </c>
      <c r="AK51" s="13">
        <f>SUM(AK9:AK50)</f>
        <v>0.8550851269909614</v>
      </c>
    </row>
    <row r="52" spans="1:37" ht="24.75" thickTop="1"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</row>
    <row r="53" spans="1:37"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6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6"/>
      <c r="AH53" s="6"/>
      <c r="AI53" s="6"/>
      <c r="AK53" s="3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36"/>
  <sheetViews>
    <sheetView rightToLeft="1" workbookViewId="0">
      <selection activeCell="I9" sqref="I9"/>
    </sheetView>
  </sheetViews>
  <sheetFormatPr defaultRowHeight="24"/>
  <cols>
    <col min="1" max="1" width="33.140625" style="1" bestFit="1" customWidth="1"/>
    <col min="2" max="2" width="1" style="1" customWidth="1"/>
    <col min="3" max="3" width="8.42578125" style="1" bestFit="1" customWidth="1"/>
    <col min="4" max="4" width="1" style="1" customWidth="1"/>
    <col min="5" max="5" width="13.85546875" style="1" bestFit="1" customWidth="1"/>
    <col min="6" max="6" width="1" style="1" customWidth="1"/>
    <col min="7" max="7" width="21.28515625" style="1" bestFit="1" customWidth="1"/>
    <col min="8" max="8" width="1" style="1" customWidth="1"/>
    <col min="9" max="9" width="13.85546875" style="1" bestFit="1" customWidth="1"/>
    <col min="10" max="10" width="1" style="1" customWidth="1"/>
    <col min="11" max="11" width="29.5703125" style="1" bestFit="1" customWidth="1"/>
    <col min="12" max="12" width="1" style="1" customWidth="1"/>
    <col min="13" max="13" width="24.42578125" style="1" bestFit="1" customWidth="1"/>
    <col min="14" max="14" width="1" style="1" customWidth="1"/>
    <col min="15" max="15" width="25.85546875" style="1" customWidth="1"/>
    <col min="16" max="16384" width="9.140625" style="1"/>
  </cols>
  <sheetData>
    <row r="2" spans="1:15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5" ht="24.7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5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6" spans="1:15" ht="24.75">
      <c r="A6" s="20" t="s">
        <v>3</v>
      </c>
      <c r="C6" s="21" t="s">
        <v>6</v>
      </c>
      <c r="D6" s="21" t="s">
        <v>6</v>
      </c>
      <c r="E6" s="21" t="s">
        <v>6</v>
      </c>
      <c r="F6" s="21" t="s">
        <v>6</v>
      </c>
      <c r="G6" s="21" t="s">
        <v>6</v>
      </c>
      <c r="H6" s="21" t="s">
        <v>6</v>
      </c>
      <c r="I6" s="21" t="s">
        <v>6</v>
      </c>
      <c r="J6" s="21" t="s">
        <v>6</v>
      </c>
      <c r="K6" s="21" t="s">
        <v>6</v>
      </c>
      <c r="L6" s="21" t="s">
        <v>6</v>
      </c>
      <c r="M6" s="21" t="s">
        <v>6</v>
      </c>
    </row>
    <row r="7" spans="1:15" ht="24.75">
      <c r="A7" s="21" t="s">
        <v>3</v>
      </c>
      <c r="C7" s="21" t="s">
        <v>7</v>
      </c>
      <c r="E7" s="21" t="s">
        <v>157</v>
      </c>
      <c r="G7" s="21" t="s">
        <v>158</v>
      </c>
      <c r="I7" s="21" t="s">
        <v>159</v>
      </c>
      <c r="K7" s="21" t="s">
        <v>160</v>
      </c>
      <c r="M7" s="21" t="s">
        <v>161</v>
      </c>
      <c r="O7" s="12"/>
    </row>
    <row r="8" spans="1:15">
      <c r="A8" s="1" t="s">
        <v>56</v>
      </c>
      <c r="C8" s="5">
        <v>80986</v>
      </c>
      <c r="D8" s="4"/>
      <c r="E8" s="5">
        <v>996710</v>
      </c>
      <c r="F8" s="4"/>
      <c r="G8" s="5">
        <v>996692</v>
      </c>
      <c r="H8" s="4"/>
      <c r="I8" s="10">
        <v>1.8059415476919065E-5</v>
      </c>
      <c r="J8" s="4"/>
      <c r="K8" s="5">
        <v>80718098312</v>
      </c>
      <c r="L8" s="4"/>
      <c r="M8" s="4" t="s">
        <v>223</v>
      </c>
    </row>
    <row r="9" spans="1:15">
      <c r="A9" s="1" t="s">
        <v>59</v>
      </c>
      <c r="C9" s="5">
        <v>6037</v>
      </c>
      <c r="D9" s="4"/>
      <c r="E9" s="5">
        <v>981280</v>
      </c>
      <c r="F9" s="4"/>
      <c r="G9" s="5">
        <v>981139</v>
      </c>
      <c r="H9" s="4"/>
      <c r="I9" s="10">
        <v>1.4368987444969835E-4</v>
      </c>
      <c r="J9" s="4"/>
      <c r="K9" s="5">
        <v>5923136143</v>
      </c>
      <c r="L9" s="4"/>
      <c r="M9" s="4" t="s">
        <v>223</v>
      </c>
    </row>
    <row r="10" spans="1:15">
      <c r="A10" s="1" t="s">
        <v>138</v>
      </c>
      <c r="C10" s="5">
        <v>55000</v>
      </c>
      <c r="D10" s="4"/>
      <c r="E10" s="5">
        <v>999999</v>
      </c>
      <c r="F10" s="4"/>
      <c r="G10" s="5">
        <v>988906</v>
      </c>
      <c r="H10" s="4"/>
      <c r="I10" s="10">
        <v>1.1093011093011093E-2</v>
      </c>
      <c r="J10" s="4"/>
      <c r="K10" s="5">
        <v>54389830000</v>
      </c>
      <c r="L10" s="4"/>
      <c r="M10" s="4" t="s">
        <v>223</v>
      </c>
    </row>
    <row r="11" spans="1:15">
      <c r="A11" s="1" t="s">
        <v>141</v>
      </c>
      <c r="C11" s="5">
        <v>75000</v>
      </c>
      <c r="D11" s="4"/>
      <c r="E11" s="5">
        <v>1000000</v>
      </c>
      <c r="F11" s="4"/>
      <c r="G11" s="5">
        <v>989229</v>
      </c>
      <c r="H11" s="4"/>
      <c r="I11" s="10">
        <v>1.0770999999999999E-2</v>
      </c>
      <c r="J11" s="4"/>
      <c r="K11" s="5">
        <v>74192175000</v>
      </c>
      <c r="L11" s="4"/>
      <c r="M11" s="4" t="s">
        <v>223</v>
      </c>
    </row>
    <row r="12" spans="1:15">
      <c r="A12" s="1" t="s">
        <v>62</v>
      </c>
      <c r="C12" s="5">
        <v>52392</v>
      </c>
      <c r="D12" s="4"/>
      <c r="E12" s="5">
        <v>975730</v>
      </c>
      <c r="F12" s="4"/>
      <c r="G12" s="5">
        <v>977194</v>
      </c>
      <c r="H12" s="4"/>
      <c r="I12" s="10">
        <v>-1.5004150738421489E-3</v>
      </c>
      <c r="J12" s="4"/>
      <c r="K12" s="5">
        <v>51197148048</v>
      </c>
      <c r="L12" s="4"/>
      <c r="M12" s="4" t="s">
        <v>223</v>
      </c>
    </row>
    <row r="13" spans="1:15">
      <c r="A13" s="1" t="s">
        <v>65</v>
      </c>
      <c r="C13" s="5">
        <v>45710</v>
      </c>
      <c r="D13" s="4"/>
      <c r="E13" s="5">
        <v>957490</v>
      </c>
      <c r="F13" s="4"/>
      <c r="G13" s="5">
        <v>957418</v>
      </c>
      <c r="H13" s="4"/>
      <c r="I13" s="10">
        <v>7.5196607797470465E-5</v>
      </c>
      <c r="J13" s="4"/>
      <c r="K13" s="5">
        <v>43763576780</v>
      </c>
      <c r="L13" s="4"/>
      <c r="M13" s="4" t="s">
        <v>223</v>
      </c>
    </row>
    <row r="14" spans="1:15">
      <c r="A14" s="1" t="s">
        <v>74</v>
      </c>
      <c r="C14" s="5">
        <v>66730</v>
      </c>
      <c r="D14" s="4"/>
      <c r="E14" s="5">
        <v>763550</v>
      </c>
      <c r="F14" s="4"/>
      <c r="G14" s="5">
        <v>763531</v>
      </c>
      <c r="H14" s="4"/>
      <c r="I14" s="10">
        <v>2.4883766616462577E-5</v>
      </c>
      <c r="J14" s="4"/>
      <c r="K14" s="5">
        <v>50950423630</v>
      </c>
      <c r="L14" s="4"/>
      <c r="M14" s="4" t="s">
        <v>223</v>
      </c>
    </row>
    <row r="15" spans="1:15">
      <c r="A15" s="1" t="s">
        <v>77</v>
      </c>
      <c r="C15" s="5">
        <v>105595</v>
      </c>
      <c r="D15" s="4"/>
      <c r="E15" s="5">
        <v>751640</v>
      </c>
      <c r="F15" s="4"/>
      <c r="G15" s="5">
        <v>752137</v>
      </c>
      <c r="H15" s="4"/>
      <c r="I15" s="10">
        <v>-6.6122079719014421E-4</v>
      </c>
      <c r="J15" s="4"/>
      <c r="K15" s="5">
        <v>79421906515</v>
      </c>
      <c r="L15" s="4"/>
      <c r="M15" s="4" t="s">
        <v>223</v>
      </c>
    </row>
    <row r="16" spans="1:15">
      <c r="A16" s="1" t="s">
        <v>115</v>
      </c>
      <c r="C16" s="5">
        <v>105000</v>
      </c>
      <c r="D16" s="4"/>
      <c r="E16" s="5">
        <v>999500</v>
      </c>
      <c r="F16" s="4"/>
      <c r="G16" s="5">
        <v>1000000</v>
      </c>
      <c r="H16" s="4"/>
      <c r="I16" s="10">
        <v>-5.0025012506253123E-4</v>
      </c>
      <c r="J16" s="4"/>
      <c r="K16" s="5">
        <v>105000000000</v>
      </c>
      <c r="L16" s="4"/>
      <c r="M16" s="4" t="s">
        <v>223</v>
      </c>
    </row>
    <row r="17" spans="1:13">
      <c r="A17" s="1" t="s">
        <v>117</v>
      </c>
      <c r="C17" s="5">
        <v>400000</v>
      </c>
      <c r="D17" s="4"/>
      <c r="E17" s="5">
        <v>1000000</v>
      </c>
      <c r="F17" s="4"/>
      <c r="G17" s="5">
        <v>985622</v>
      </c>
      <c r="H17" s="4"/>
      <c r="I17" s="10">
        <v>1.4378E-2</v>
      </c>
      <c r="J17" s="4"/>
      <c r="K17" s="5">
        <v>394248800000</v>
      </c>
      <c r="L17" s="4"/>
      <c r="M17" s="4" t="s">
        <v>223</v>
      </c>
    </row>
    <row r="18" spans="1:13">
      <c r="A18" s="1" t="s">
        <v>120</v>
      </c>
      <c r="C18" s="5">
        <v>200000</v>
      </c>
      <c r="D18" s="4"/>
      <c r="E18" s="5">
        <v>985480</v>
      </c>
      <c r="F18" s="4"/>
      <c r="G18" s="5">
        <v>949772</v>
      </c>
      <c r="H18" s="4"/>
      <c r="I18" s="10">
        <v>3.6234119413889675E-2</v>
      </c>
      <c r="J18" s="4"/>
      <c r="K18" s="5">
        <v>189954400000</v>
      </c>
      <c r="L18" s="4"/>
      <c r="M18" s="4" t="s">
        <v>223</v>
      </c>
    </row>
    <row r="19" spans="1:13">
      <c r="A19" s="1" t="s">
        <v>91</v>
      </c>
      <c r="C19" s="5">
        <v>853714</v>
      </c>
      <c r="D19" s="4"/>
      <c r="E19" s="5">
        <v>867140</v>
      </c>
      <c r="F19" s="4"/>
      <c r="G19" s="5">
        <v>868519</v>
      </c>
      <c r="H19" s="4"/>
      <c r="I19" s="10">
        <v>-1.5902853057176466E-3</v>
      </c>
      <c r="J19" s="4"/>
      <c r="K19" s="5">
        <v>741466829566</v>
      </c>
      <c r="L19" s="4"/>
      <c r="M19" s="4" t="s">
        <v>223</v>
      </c>
    </row>
    <row r="20" spans="1:13">
      <c r="A20" s="1" t="s">
        <v>98</v>
      </c>
      <c r="C20" s="5">
        <v>409</v>
      </c>
      <c r="D20" s="4"/>
      <c r="E20" s="5">
        <v>824140</v>
      </c>
      <c r="F20" s="4"/>
      <c r="G20" s="5">
        <v>823669</v>
      </c>
      <c r="H20" s="4"/>
      <c r="I20" s="10">
        <v>5.7150484141043993E-4</v>
      </c>
      <c r="J20" s="4"/>
      <c r="K20" s="5">
        <v>336880621</v>
      </c>
      <c r="L20" s="4"/>
      <c r="M20" s="4" t="s">
        <v>223</v>
      </c>
    </row>
    <row r="21" spans="1:13">
      <c r="A21" s="1" t="s">
        <v>104</v>
      </c>
      <c r="C21" s="5">
        <v>46702</v>
      </c>
      <c r="D21" s="4"/>
      <c r="E21" s="5">
        <v>777480</v>
      </c>
      <c r="F21" s="4"/>
      <c r="G21" s="5">
        <v>777481</v>
      </c>
      <c r="H21" s="4"/>
      <c r="I21" s="10">
        <v>-1.2862067191439007E-6</v>
      </c>
      <c r="J21" s="4"/>
      <c r="K21" s="5">
        <v>36309917662</v>
      </c>
      <c r="L21" s="4"/>
      <c r="M21" s="4" t="s">
        <v>223</v>
      </c>
    </row>
    <row r="22" spans="1:13">
      <c r="A22" s="1" t="s">
        <v>107</v>
      </c>
      <c r="C22" s="5">
        <v>155519</v>
      </c>
      <c r="D22" s="4"/>
      <c r="E22" s="5">
        <v>789700</v>
      </c>
      <c r="F22" s="4"/>
      <c r="G22" s="5">
        <v>789702</v>
      </c>
      <c r="H22" s="4"/>
      <c r="I22" s="10">
        <v>-2.5326073192351525E-6</v>
      </c>
      <c r="J22" s="4"/>
      <c r="K22" s="5">
        <v>122813665338</v>
      </c>
      <c r="L22" s="4"/>
      <c r="M22" s="4" t="s">
        <v>223</v>
      </c>
    </row>
    <row r="23" spans="1:13">
      <c r="A23" s="1" t="s">
        <v>123</v>
      </c>
      <c r="C23" s="5">
        <v>200000</v>
      </c>
      <c r="D23" s="4"/>
      <c r="E23" s="5">
        <v>999490</v>
      </c>
      <c r="F23" s="4"/>
      <c r="G23" s="5">
        <v>952676</v>
      </c>
      <c r="H23" s="4"/>
      <c r="I23" s="10">
        <v>4.6837887322534494E-2</v>
      </c>
      <c r="J23" s="4"/>
      <c r="K23" s="5">
        <v>190535200000</v>
      </c>
      <c r="L23" s="4"/>
      <c r="M23" s="4" t="s">
        <v>223</v>
      </c>
    </row>
    <row r="24" spans="1:13">
      <c r="A24" s="1" t="s">
        <v>71</v>
      </c>
      <c r="C24" s="5">
        <v>191138</v>
      </c>
      <c r="D24" s="4"/>
      <c r="E24" s="5">
        <v>954000</v>
      </c>
      <c r="F24" s="4"/>
      <c r="G24" s="5">
        <v>953911</v>
      </c>
      <c r="H24" s="4"/>
      <c r="I24" s="10">
        <v>9.3291404612159327E-5</v>
      </c>
      <c r="J24" s="4"/>
      <c r="K24" s="5">
        <v>182328640718</v>
      </c>
      <c r="L24" s="4"/>
      <c r="M24" s="4" t="s">
        <v>223</v>
      </c>
    </row>
    <row r="25" spans="1:13">
      <c r="A25" s="1" t="s">
        <v>95</v>
      </c>
      <c r="C25" s="5">
        <v>335927</v>
      </c>
      <c r="D25" s="4"/>
      <c r="E25" s="5">
        <v>839430</v>
      </c>
      <c r="F25" s="4"/>
      <c r="G25" s="5">
        <v>839191</v>
      </c>
      <c r="H25" s="4"/>
      <c r="I25" s="10">
        <v>2.8471701035226286E-4</v>
      </c>
      <c r="J25" s="4"/>
      <c r="K25" s="5">
        <v>281906915057</v>
      </c>
      <c r="L25" s="4"/>
      <c r="M25" s="4" t="s">
        <v>223</v>
      </c>
    </row>
    <row r="26" spans="1:13">
      <c r="A26" s="1" t="s">
        <v>137</v>
      </c>
      <c r="C26" s="5">
        <v>327254</v>
      </c>
      <c r="D26" s="4"/>
      <c r="E26" s="5">
        <v>990000</v>
      </c>
      <c r="F26" s="4"/>
      <c r="G26" s="5">
        <v>950222</v>
      </c>
      <c r="H26" s="4"/>
      <c r="I26" s="10">
        <v>4.0179797979797982E-2</v>
      </c>
      <c r="J26" s="4"/>
      <c r="K26" s="5">
        <v>310963950388</v>
      </c>
      <c r="L26" s="4"/>
      <c r="M26" s="4" t="s">
        <v>223</v>
      </c>
    </row>
    <row r="27" spans="1:13">
      <c r="A27" s="1" t="s">
        <v>109</v>
      </c>
      <c r="C27" s="5">
        <v>65094</v>
      </c>
      <c r="D27" s="4"/>
      <c r="E27" s="5">
        <v>826500</v>
      </c>
      <c r="F27" s="4"/>
      <c r="G27" s="5">
        <v>826440</v>
      </c>
      <c r="H27" s="4"/>
      <c r="I27" s="10">
        <v>7.2595281306715069E-5</v>
      </c>
      <c r="J27" s="4"/>
      <c r="K27" s="5">
        <v>53796285360</v>
      </c>
      <c r="L27" s="4"/>
      <c r="M27" s="4" t="s">
        <v>223</v>
      </c>
    </row>
    <row r="28" spans="1:13">
      <c r="A28" s="1" t="s">
        <v>43</v>
      </c>
      <c r="C28" s="5">
        <v>376037</v>
      </c>
      <c r="D28" s="4"/>
      <c r="E28" s="5">
        <v>763820</v>
      </c>
      <c r="F28" s="4"/>
      <c r="G28" s="5">
        <v>763901</v>
      </c>
      <c r="H28" s="4"/>
      <c r="I28" s="10">
        <v>-1.0604592705087586E-4</v>
      </c>
      <c r="J28" s="4"/>
      <c r="K28" s="5">
        <v>287255040337</v>
      </c>
      <c r="L28" s="4"/>
      <c r="M28" s="4" t="s">
        <v>223</v>
      </c>
    </row>
    <row r="29" spans="1:13">
      <c r="A29" s="1" t="s">
        <v>134</v>
      </c>
      <c r="C29" s="5">
        <v>260000</v>
      </c>
      <c r="D29" s="4"/>
      <c r="E29" s="5">
        <v>965000</v>
      </c>
      <c r="F29" s="4"/>
      <c r="G29" s="5">
        <v>970852</v>
      </c>
      <c r="H29" s="4"/>
      <c r="I29" s="10">
        <v>-6.0642487046632127E-3</v>
      </c>
      <c r="J29" s="4"/>
      <c r="K29" s="5">
        <v>252421520000</v>
      </c>
      <c r="L29" s="4"/>
      <c r="M29" s="4" t="s">
        <v>223</v>
      </c>
    </row>
    <row r="30" spans="1:13">
      <c r="A30" s="1" t="s">
        <v>125</v>
      </c>
      <c r="C30" s="5">
        <v>100000</v>
      </c>
      <c r="D30" s="4"/>
      <c r="E30" s="5">
        <v>943750</v>
      </c>
      <c r="F30" s="4"/>
      <c r="G30" s="5">
        <v>962313</v>
      </c>
      <c r="H30" s="4"/>
      <c r="I30" s="10">
        <v>-1.9669403973509934E-2</v>
      </c>
      <c r="J30" s="4"/>
      <c r="K30" s="5">
        <v>96231300000</v>
      </c>
      <c r="L30" s="4"/>
      <c r="M30" s="4" t="s">
        <v>223</v>
      </c>
    </row>
    <row r="31" spans="1:13">
      <c r="A31" s="1" t="s">
        <v>47</v>
      </c>
      <c r="C31" s="5">
        <v>252560</v>
      </c>
      <c r="D31" s="4"/>
      <c r="E31" s="5">
        <v>751650</v>
      </c>
      <c r="F31" s="4"/>
      <c r="G31" s="5">
        <v>751162</v>
      </c>
      <c r="H31" s="4"/>
      <c r="I31" s="10">
        <v>6.492383423135768E-4</v>
      </c>
      <c r="J31" s="4"/>
      <c r="K31" s="5">
        <v>189713474720</v>
      </c>
      <c r="L31" s="4"/>
      <c r="M31" s="4" t="s">
        <v>223</v>
      </c>
    </row>
    <row r="32" spans="1:13">
      <c r="A32" s="1" t="s">
        <v>53</v>
      </c>
      <c r="C32" s="5">
        <v>39715</v>
      </c>
      <c r="D32" s="4"/>
      <c r="E32" s="5">
        <v>731870</v>
      </c>
      <c r="F32" s="4"/>
      <c r="G32" s="5">
        <v>731385</v>
      </c>
      <c r="H32" s="4"/>
      <c r="I32" s="10">
        <v>6.6268599614685672E-4</v>
      </c>
      <c r="J32" s="4"/>
      <c r="K32" s="5">
        <v>29046955275</v>
      </c>
      <c r="L32" s="4"/>
      <c r="M32" s="4" t="s">
        <v>223</v>
      </c>
    </row>
    <row r="33" spans="1:15">
      <c r="A33" s="1" t="s">
        <v>128</v>
      </c>
      <c r="C33" s="5">
        <v>50000</v>
      </c>
      <c r="D33" s="4"/>
      <c r="E33" s="5">
        <v>967330</v>
      </c>
      <c r="F33" s="4"/>
      <c r="G33" s="5">
        <v>946598</v>
      </c>
      <c r="H33" s="4"/>
      <c r="I33" s="10">
        <v>2.1432189635388132E-2</v>
      </c>
      <c r="J33" s="4"/>
      <c r="K33" s="5">
        <v>47329900000</v>
      </c>
      <c r="L33" s="4"/>
      <c r="M33" s="4" t="s">
        <v>223</v>
      </c>
    </row>
    <row r="34" spans="1:15">
      <c r="A34" s="1" t="s">
        <v>155</v>
      </c>
      <c r="C34" s="5">
        <v>300000</v>
      </c>
      <c r="D34" s="4"/>
      <c r="E34" s="5">
        <v>979240</v>
      </c>
      <c r="F34" s="4"/>
      <c r="G34" s="5">
        <v>979990</v>
      </c>
      <c r="H34" s="4"/>
      <c r="I34" s="10">
        <v>-7.6590008578080956E-4</v>
      </c>
      <c r="J34" s="4"/>
      <c r="K34" s="5">
        <v>293997000000</v>
      </c>
      <c r="L34" s="4"/>
      <c r="M34" s="4" t="s">
        <v>223</v>
      </c>
    </row>
    <row r="35" spans="1:15">
      <c r="A35" s="1" t="s">
        <v>142</v>
      </c>
      <c r="C35" s="5">
        <v>200000</v>
      </c>
      <c r="D35" s="4"/>
      <c r="E35" s="5">
        <v>953860</v>
      </c>
      <c r="F35" s="4"/>
      <c r="G35" s="5">
        <v>953010</v>
      </c>
      <c r="H35" s="4"/>
      <c r="I35" s="10">
        <v>8.9111609670182207E-4</v>
      </c>
      <c r="J35" s="4"/>
      <c r="K35" s="5">
        <v>190602000000</v>
      </c>
      <c r="L35" s="4"/>
      <c r="M35" s="4" t="s">
        <v>223</v>
      </c>
    </row>
    <row r="36" spans="1:15">
      <c r="I36" s="10"/>
      <c r="O36" s="12"/>
    </row>
  </sheetData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S8" sqref="S8:S10"/>
    </sheetView>
  </sheetViews>
  <sheetFormatPr defaultRowHeight="24"/>
  <cols>
    <col min="1" max="1" width="26.2851562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4.7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6" spans="1:19" ht="24.75">
      <c r="A6" s="20" t="s">
        <v>163</v>
      </c>
      <c r="C6" s="21" t="s">
        <v>164</v>
      </c>
      <c r="D6" s="21" t="s">
        <v>164</v>
      </c>
      <c r="E6" s="21" t="s">
        <v>164</v>
      </c>
      <c r="F6" s="21" t="s">
        <v>164</v>
      </c>
      <c r="G6" s="21" t="s">
        <v>164</v>
      </c>
      <c r="H6" s="21" t="s">
        <v>164</v>
      </c>
      <c r="I6" s="21" t="s">
        <v>164</v>
      </c>
      <c r="K6" s="21" t="s">
        <v>222</v>
      </c>
      <c r="M6" s="21" t="s">
        <v>5</v>
      </c>
      <c r="N6" s="21" t="s">
        <v>5</v>
      </c>
      <c r="O6" s="21" t="s">
        <v>5</v>
      </c>
      <c r="Q6" s="21" t="s">
        <v>6</v>
      </c>
      <c r="R6" s="21" t="s">
        <v>6</v>
      </c>
      <c r="S6" s="21" t="s">
        <v>6</v>
      </c>
    </row>
    <row r="7" spans="1:19" ht="24.75">
      <c r="A7" s="21" t="s">
        <v>163</v>
      </c>
      <c r="C7" s="21" t="s">
        <v>165</v>
      </c>
      <c r="E7" s="21" t="s">
        <v>166</v>
      </c>
      <c r="G7" s="21" t="s">
        <v>167</v>
      </c>
      <c r="I7" s="21" t="s">
        <v>41</v>
      </c>
      <c r="K7" s="21" t="s">
        <v>168</v>
      </c>
      <c r="M7" s="21" t="s">
        <v>169</v>
      </c>
      <c r="O7" s="21" t="s">
        <v>170</v>
      </c>
      <c r="Q7" s="21" t="s">
        <v>168</v>
      </c>
      <c r="S7" s="21" t="s">
        <v>162</v>
      </c>
    </row>
    <row r="8" spans="1:19">
      <c r="A8" s="1" t="s">
        <v>171</v>
      </c>
      <c r="C8" s="4" t="s">
        <v>172</v>
      </c>
      <c r="D8" s="4"/>
      <c r="E8" s="1" t="s">
        <v>173</v>
      </c>
      <c r="G8" s="1" t="s">
        <v>174</v>
      </c>
      <c r="I8" s="5">
        <v>8</v>
      </c>
      <c r="K8" s="3">
        <v>16830365550</v>
      </c>
      <c r="M8" s="3">
        <v>808384445664</v>
      </c>
      <c r="O8" s="3">
        <v>819457731106</v>
      </c>
      <c r="Q8" s="3">
        <v>5757080108</v>
      </c>
      <c r="S8" s="10">
        <v>9.030528772073726E-4</v>
      </c>
    </row>
    <row r="9" spans="1:19">
      <c r="A9" s="1" t="s">
        <v>171</v>
      </c>
      <c r="C9" s="4" t="s">
        <v>175</v>
      </c>
      <c r="D9" s="4"/>
      <c r="E9" s="1" t="s">
        <v>176</v>
      </c>
      <c r="G9" s="1" t="s">
        <v>177</v>
      </c>
      <c r="I9" s="5">
        <v>8</v>
      </c>
      <c r="K9" s="3">
        <v>2620564945</v>
      </c>
      <c r="M9" s="3">
        <v>201971908013</v>
      </c>
      <c r="O9" s="3">
        <v>201321910701</v>
      </c>
      <c r="Q9" s="3">
        <v>3270562257</v>
      </c>
      <c r="S9" s="10">
        <v>5.130188569315785E-4</v>
      </c>
    </row>
    <row r="10" spans="1:19">
      <c r="A10" s="1" t="s">
        <v>178</v>
      </c>
      <c r="C10" s="4" t="s">
        <v>179</v>
      </c>
      <c r="D10" s="4"/>
      <c r="E10" s="1" t="s">
        <v>173</v>
      </c>
      <c r="G10" s="1" t="s">
        <v>180</v>
      </c>
      <c r="I10" s="5">
        <v>8</v>
      </c>
      <c r="K10" s="3">
        <v>65324357485</v>
      </c>
      <c r="M10" s="3">
        <v>1873010702794</v>
      </c>
      <c r="O10" s="3">
        <v>1921874063927</v>
      </c>
      <c r="Q10" s="3">
        <v>16460996352</v>
      </c>
      <c r="S10" s="10">
        <v>2.5820641433696835E-3</v>
      </c>
    </row>
    <row r="11" spans="1:19" ht="24.75" thickBot="1">
      <c r="C11" s="4"/>
      <c r="D11" s="4"/>
      <c r="I11" s="4"/>
      <c r="K11" s="14">
        <f>SUM(K8:K10)</f>
        <v>84775287980</v>
      </c>
      <c r="M11" s="14">
        <f>SUM(M8:M10)</f>
        <v>2883367056471</v>
      </c>
      <c r="O11" s="14">
        <f>SUM(O8:O10)</f>
        <v>2942653705734</v>
      </c>
      <c r="Q11" s="14">
        <f>SUM(Q8:Q10)</f>
        <v>25488638717</v>
      </c>
      <c r="S11" s="11">
        <f>SUM(S8:S10)</f>
        <v>3.9981358775086351E-3</v>
      </c>
    </row>
    <row r="12" spans="1:19" ht="24.75" thickTop="1"/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2"/>
  <sheetViews>
    <sheetView rightToLeft="1" workbookViewId="0">
      <selection activeCell="E18" sqref="E18"/>
    </sheetView>
  </sheetViews>
  <sheetFormatPr defaultRowHeight="24"/>
  <cols>
    <col min="1" max="1" width="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15.42578125" style="1" bestFit="1" customWidth="1"/>
    <col min="11" max="16384" width="9.140625" style="1"/>
  </cols>
  <sheetData>
    <row r="2" spans="1:10" ht="24.75">
      <c r="A2" s="23" t="s">
        <v>0</v>
      </c>
      <c r="B2" s="23"/>
      <c r="C2" s="23"/>
      <c r="D2" s="23"/>
      <c r="E2" s="23"/>
      <c r="F2" s="23"/>
      <c r="G2" s="23"/>
    </row>
    <row r="3" spans="1:10" ht="24.75">
      <c r="A3" s="23" t="s">
        <v>181</v>
      </c>
      <c r="B3" s="23"/>
      <c r="C3" s="23"/>
      <c r="D3" s="23"/>
      <c r="E3" s="23"/>
      <c r="F3" s="23"/>
      <c r="G3" s="23"/>
    </row>
    <row r="4" spans="1:10" ht="24.75">
      <c r="A4" s="23" t="s">
        <v>2</v>
      </c>
      <c r="B4" s="23"/>
      <c r="C4" s="23"/>
      <c r="D4" s="23"/>
      <c r="E4" s="23"/>
      <c r="F4" s="23"/>
      <c r="G4" s="23"/>
    </row>
    <row r="6" spans="1:10" ht="24.75">
      <c r="A6" s="21" t="s">
        <v>185</v>
      </c>
      <c r="C6" s="21" t="s">
        <v>168</v>
      </c>
      <c r="E6" s="21" t="s">
        <v>211</v>
      </c>
      <c r="G6" s="21" t="s">
        <v>13</v>
      </c>
    </row>
    <row r="7" spans="1:10">
      <c r="A7" s="1" t="s">
        <v>219</v>
      </c>
      <c r="C7" s="5">
        <f>'سرمایه‌گذاری در سهام'!I21</f>
        <v>532278326</v>
      </c>
      <c r="D7" s="4"/>
      <c r="E7" s="10">
        <f>C7/$C$10</f>
        <v>5.348097154977775E-3</v>
      </c>
      <c r="F7" s="4"/>
      <c r="G7" s="10">
        <v>8.3492928109092353E-5</v>
      </c>
      <c r="J7" s="3"/>
    </row>
    <row r="8" spans="1:10">
      <c r="A8" s="1" t="s">
        <v>220</v>
      </c>
      <c r="C8" s="5">
        <f>'سرمایه‌گذاری در اوراق بهادار'!I53</f>
        <v>98868998023</v>
      </c>
      <c r="D8" s="4"/>
      <c r="E8" s="10">
        <f t="shared" ref="E8:E9" si="0">C8/$C$10</f>
        <v>0.99339195532509728</v>
      </c>
      <c r="F8" s="4"/>
      <c r="G8" s="10">
        <v>1.5508544513578047E-2</v>
      </c>
      <c r="J8" s="3"/>
    </row>
    <row r="9" spans="1:10">
      <c r="A9" s="1" t="s">
        <v>221</v>
      </c>
      <c r="C9" s="5">
        <f>'درآمد سپرده بانکی'!E10</f>
        <v>125398387</v>
      </c>
      <c r="D9" s="4"/>
      <c r="E9" s="10">
        <f t="shared" si="0"/>
        <v>1.2599475199249462E-3</v>
      </c>
      <c r="F9" s="4"/>
      <c r="G9" s="10">
        <v>1.9669931988640238E-5</v>
      </c>
      <c r="J9" s="3"/>
    </row>
    <row r="10" spans="1:10" ht="24.75" thickBot="1">
      <c r="C10" s="16">
        <f>SUM(C7:C9)</f>
        <v>99526674736</v>
      </c>
      <c r="D10" s="4"/>
      <c r="E10" s="13">
        <f>SUM(E7:E9)</f>
        <v>1</v>
      </c>
      <c r="F10" s="4"/>
      <c r="G10" s="13">
        <f>SUM(G7:G9)</f>
        <v>1.561170737367578E-2</v>
      </c>
      <c r="J10" s="3"/>
    </row>
    <row r="11" spans="1:10" ht="24.75" thickTop="1">
      <c r="C11" s="4"/>
      <c r="D11" s="4"/>
      <c r="E11" s="4"/>
      <c r="F11" s="4"/>
      <c r="G11" s="4"/>
      <c r="J11" s="3"/>
    </row>
    <row r="12" spans="1:10">
      <c r="J12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T30"/>
  <sheetViews>
    <sheetView rightToLeft="1" workbookViewId="0">
      <selection activeCell="I33" sqref="I33"/>
    </sheetView>
  </sheetViews>
  <sheetFormatPr defaultRowHeight="24"/>
  <cols>
    <col min="1" max="1" width="33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6.5703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4.75">
      <c r="A3" s="23" t="s">
        <v>181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6" spans="1:19" ht="24.75">
      <c r="A6" s="21" t="s">
        <v>182</v>
      </c>
      <c r="B6" s="21" t="s">
        <v>182</v>
      </c>
      <c r="C6" s="21" t="s">
        <v>182</v>
      </c>
      <c r="D6" s="21" t="s">
        <v>182</v>
      </c>
      <c r="E6" s="21" t="s">
        <v>182</v>
      </c>
      <c r="F6" s="21" t="s">
        <v>182</v>
      </c>
      <c r="G6" s="21" t="s">
        <v>182</v>
      </c>
      <c r="I6" s="21" t="s">
        <v>183</v>
      </c>
      <c r="J6" s="21" t="s">
        <v>183</v>
      </c>
      <c r="K6" s="21" t="s">
        <v>183</v>
      </c>
      <c r="L6" s="21" t="s">
        <v>183</v>
      </c>
      <c r="M6" s="21" t="s">
        <v>183</v>
      </c>
      <c r="O6" s="21" t="s">
        <v>184</v>
      </c>
      <c r="P6" s="21" t="s">
        <v>184</v>
      </c>
      <c r="Q6" s="21" t="s">
        <v>184</v>
      </c>
      <c r="R6" s="21" t="s">
        <v>184</v>
      </c>
      <c r="S6" s="21" t="s">
        <v>184</v>
      </c>
    </row>
    <row r="7" spans="1:19" ht="24.75">
      <c r="A7" s="21" t="s">
        <v>185</v>
      </c>
      <c r="C7" s="21" t="s">
        <v>186</v>
      </c>
      <c r="E7" s="21" t="s">
        <v>40</v>
      </c>
      <c r="G7" s="21" t="s">
        <v>41</v>
      </c>
      <c r="I7" s="21" t="s">
        <v>187</v>
      </c>
      <c r="K7" s="21" t="s">
        <v>188</v>
      </c>
      <c r="M7" s="21" t="s">
        <v>189</v>
      </c>
      <c r="O7" s="21" t="s">
        <v>187</v>
      </c>
      <c r="Q7" s="21" t="s">
        <v>188</v>
      </c>
      <c r="S7" s="21" t="s">
        <v>189</v>
      </c>
    </row>
    <row r="8" spans="1:19">
      <c r="A8" s="1" t="s">
        <v>138</v>
      </c>
      <c r="C8" s="4" t="s">
        <v>224</v>
      </c>
      <c r="E8" s="1" t="s">
        <v>140</v>
      </c>
      <c r="G8" s="3">
        <v>18</v>
      </c>
      <c r="I8" s="3">
        <v>784091217</v>
      </c>
      <c r="K8" s="4">
        <v>0</v>
      </c>
      <c r="M8" s="3">
        <v>784091217</v>
      </c>
      <c r="O8" s="3">
        <v>3316476130</v>
      </c>
      <c r="Q8" s="5">
        <v>0</v>
      </c>
      <c r="S8" s="3">
        <v>3316476130</v>
      </c>
    </row>
    <row r="9" spans="1:19">
      <c r="A9" s="1" t="s">
        <v>141</v>
      </c>
      <c r="C9" s="4" t="s">
        <v>224</v>
      </c>
      <c r="D9" s="4"/>
      <c r="E9" s="4" t="s">
        <v>140</v>
      </c>
      <c r="F9" s="4"/>
      <c r="G9" s="5">
        <v>18</v>
      </c>
      <c r="H9" s="4"/>
      <c r="I9" s="5">
        <v>1069215296</v>
      </c>
      <c r="J9" s="4"/>
      <c r="K9" s="4">
        <v>0</v>
      </c>
      <c r="L9" s="4"/>
      <c r="M9" s="5">
        <v>1069215296</v>
      </c>
      <c r="N9" s="4"/>
      <c r="O9" s="5">
        <v>4922651519</v>
      </c>
      <c r="P9" s="4"/>
      <c r="Q9" s="5">
        <v>0</v>
      </c>
      <c r="R9" s="4"/>
      <c r="S9" s="5">
        <v>4922651519</v>
      </c>
    </row>
    <row r="10" spans="1:19">
      <c r="A10" s="1" t="s">
        <v>191</v>
      </c>
      <c r="C10" s="4" t="s">
        <v>224</v>
      </c>
      <c r="D10" s="4"/>
      <c r="E10" s="4" t="s">
        <v>192</v>
      </c>
      <c r="F10" s="4"/>
      <c r="G10" s="5">
        <v>19</v>
      </c>
      <c r="H10" s="4"/>
      <c r="I10" s="5">
        <v>0</v>
      </c>
      <c r="J10" s="4"/>
      <c r="K10" s="4">
        <v>0</v>
      </c>
      <c r="L10" s="4"/>
      <c r="M10" s="5">
        <v>0</v>
      </c>
      <c r="N10" s="4"/>
      <c r="O10" s="5">
        <v>1423603115</v>
      </c>
      <c r="P10" s="4"/>
      <c r="Q10" s="5">
        <v>0</v>
      </c>
      <c r="R10" s="4"/>
      <c r="S10" s="5">
        <v>1423603115</v>
      </c>
    </row>
    <row r="11" spans="1:19">
      <c r="A11" s="1" t="s">
        <v>155</v>
      </c>
      <c r="C11" s="4" t="s">
        <v>224</v>
      </c>
      <c r="D11" s="4"/>
      <c r="E11" s="4" t="s">
        <v>156</v>
      </c>
      <c r="F11" s="4"/>
      <c r="G11" s="5">
        <v>18</v>
      </c>
      <c r="H11" s="4"/>
      <c r="I11" s="5">
        <v>3824650357</v>
      </c>
      <c r="J11" s="4"/>
      <c r="K11" s="4">
        <v>0</v>
      </c>
      <c r="L11" s="4"/>
      <c r="M11" s="5">
        <v>3824650357</v>
      </c>
      <c r="N11" s="4"/>
      <c r="O11" s="5">
        <v>3824650357</v>
      </c>
      <c r="P11" s="4"/>
      <c r="Q11" s="5">
        <v>0</v>
      </c>
      <c r="R11" s="4"/>
      <c r="S11" s="5">
        <v>3824650357</v>
      </c>
    </row>
    <row r="12" spans="1:19">
      <c r="A12" s="1" t="s">
        <v>142</v>
      </c>
      <c r="C12" s="4" t="s">
        <v>224</v>
      </c>
      <c r="D12" s="4"/>
      <c r="E12" s="4" t="s">
        <v>143</v>
      </c>
      <c r="F12" s="4"/>
      <c r="G12" s="5">
        <v>18</v>
      </c>
      <c r="H12" s="4"/>
      <c r="I12" s="5">
        <v>1193279137</v>
      </c>
      <c r="J12" s="4"/>
      <c r="K12" s="4">
        <v>0</v>
      </c>
      <c r="L12" s="4"/>
      <c r="M12" s="5">
        <v>1193279137</v>
      </c>
      <c r="N12" s="4"/>
      <c r="O12" s="5">
        <v>1193279137</v>
      </c>
      <c r="P12" s="4"/>
      <c r="Q12" s="5">
        <v>0</v>
      </c>
      <c r="R12" s="4"/>
      <c r="S12" s="5">
        <v>1193279137</v>
      </c>
    </row>
    <row r="13" spans="1:19">
      <c r="A13" s="1" t="s">
        <v>131</v>
      </c>
      <c r="C13" s="4" t="s">
        <v>224</v>
      </c>
      <c r="D13" s="4"/>
      <c r="E13" s="4" t="s">
        <v>133</v>
      </c>
      <c r="F13" s="4"/>
      <c r="G13" s="5">
        <v>17</v>
      </c>
      <c r="H13" s="4"/>
      <c r="I13" s="5">
        <v>199764</v>
      </c>
      <c r="J13" s="4"/>
      <c r="K13" s="4">
        <v>0</v>
      </c>
      <c r="L13" s="4"/>
      <c r="M13" s="5">
        <v>199764</v>
      </c>
      <c r="N13" s="4"/>
      <c r="O13" s="5">
        <v>349122</v>
      </c>
      <c r="P13" s="4"/>
      <c r="Q13" s="5">
        <v>0</v>
      </c>
      <c r="R13" s="4"/>
      <c r="S13" s="5">
        <v>349122</v>
      </c>
    </row>
    <row r="14" spans="1:19">
      <c r="A14" s="1" t="s">
        <v>128</v>
      </c>
      <c r="C14" s="4" t="s">
        <v>224</v>
      </c>
      <c r="D14" s="4"/>
      <c r="E14" s="4" t="s">
        <v>130</v>
      </c>
      <c r="F14" s="4"/>
      <c r="G14" s="5">
        <v>16</v>
      </c>
      <c r="H14" s="4"/>
      <c r="I14" s="5">
        <v>645732645</v>
      </c>
      <c r="J14" s="4"/>
      <c r="K14" s="4">
        <v>0</v>
      </c>
      <c r="L14" s="4"/>
      <c r="M14" s="5">
        <v>645732645</v>
      </c>
      <c r="N14" s="4"/>
      <c r="O14" s="5">
        <v>2712942389</v>
      </c>
      <c r="P14" s="4"/>
      <c r="Q14" s="5">
        <v>0</v>
      </c>
      <c r="R14" s="4"/>
      <c r="S14" s="5">
        <v>2712942389</v>
      </c>
    </row>
    <row r="15" spans="1:19">
      <c r="A15" s="1" t="s">
        <v>125</v>
      </c>
      <c r="C15" s="4" t="s">
        <v>224</v>
      </c>
      <c r="D15" s="4"/>
      <c r="E15" s="4" t="s">
        <v>127</v>
      </c>
      <c r="F15" s="4"/>
      <c r="G15" s="5">
        <v>16</v>
      </c>
      <c r="H15" s="4"/>
      <c r="I15" s="5">
        <v>1404300466</v>
      </c>
      <c r="J15" s="4"/>
      <c r="K15" s="4">
        <v>0</v>
      </c>
      <c r="L15" s="4"/>
      <c r="M15" s="5">
        <v>1404300466</v>
      </c>
      <c r="N15" s="4"/>
      <c r="O15" s="5">
        <v>5312684027</v>
      </c>
      <c r="P15" s="4"/>
      <c r="Q15" s="5">
        <v>0</v>
      </c>
      <c r="R15" s="4"/>
      <c r="S15" s="5">
        <v>5312684027</v>
      </c>
    </row>
    <row r="16" spans="1:19">
      <c r="A16" s="1" t="s">
        <v>134</v>
      </c>
      <c r="C16" s="4" t="s">
        <v>224</v>
      </c>
      <c r="D16" s="4"/>
      <c r="E16" s="4" t="s">
        <v>136</v>
      </c>
      <c r="F16" s="4"/>
      <c r="G16" s="5">
        <v>16</v>
      </c>
      <c r="H16" s="4"/>
      <c r="I16" s="5">
        <v>3740845290</v>
      </c>
      <c r="J16" s="4"/>
      <c r="K16" s="4">
        <v>0</v>
      </c>
      <c r="L16" s="4"/>
      <c r="M16" s="5">
        <v>3740845290</v>
      </c>
      <c r="N16" s="4"/>
      <c r="O16" s="5">
        <v>14162777144</v>
      </c>
      <c r="P16" s="4"/>
      <c r="Q16" s="5">
        <v>0</v>
      </c>
      <c r="R16" s="4"/>
      <c r="S16" s="5">
        <v>14162777144</v>
      </c>
    </row>
    <row r="17" spans="1:20">
      <c r="A17" s="1" t="s">
        <v>137</v>
      </c>
      <c r="C17" s="4" t="s">
        <v>224</v>
      </c>
      <c r="D17" s="4"/>
      <c r="E17" s="4" t="s">
        <v>55</v>
      </c>
      <c r="F17" s="4"/>
      <c r="G17" s="5">
        <v>17</v>
      </c>
      <c r="H17" s="4"/>
      <c r="I17" s="5">
        <v>4930105883</v>
      </c>
      <c r="J17" s="4"/>
      <c r="K17" s="4">
        <v>0</v>
      </c>
      <c r="L17" s="4"/>
      <c r="M17" s="5">
        <v>4930105883</v>
      </c>
      <c r="N17" s="4"/>
      <c r="O17" s="5">
        <v>16342352345</v>
      </c>
      <c r="P17" s="4"/>
      <c r="Q17" s="5">
        <v>0</v>
      </c>
      <c r="R17" s="4"/>
      <c r="S17" s="5">
        <v>16342352345</v>
      </c>
    </row>
    <row r="18" spans="1:20">
      <c r="A18" s="1" t="s">
        <v>123</v>
      </c>
      <c r="C18" s="4" t="s">
        <v>224</v>
      </c>
      <c r="D18" s="4"/>
      <c r="E18" s="4" t="s">
        <v>124</v>
      </c>
      <c r="F18" s="4"/>
      <c r="G18" s="5">
        <v>17</v>
      </c>
      <c r="H18" s="4"/>
      <c r="I18" s="5">
        <v>2692910364</v>
      </c>
      <c r="J18" s="4"/>
      <c r="K18" s="4">
        <v>0</v>
      </c>
      <c r="L18" s="4"/>
      <c r="M18" s="5">
        <v>2692910364</v>
      </c>
      <c r="N18" s="4"/>
      <c r="O18" s="5">
        <v>11496361617</v>
      </c>
      <c r="P18" s="4"/>
      <c r="Q18" s="5">
        <v>0</v>
      </c>
      <c r="R18" s="4"/>
      <c r="S18" s="5">
        <v>11496361617</v>
      </c>
    </row>
    <row r="19" spans="1:20">
      <c r="A19" s="1" t="s">
        <v>120</v>
      </c>
      <c r="C19" s="4" t="s">
        <v>224</v>
      </c>
      <c r="D19" s="4"/>
      <c r="E19" s="4" t="s">
        <v>122</v>
      </c>
      <c r="F19" s="4"/>
      <c r="G19" s="5">
        <v>17</v>
      </c>
      <c r="H19" s="4"/>
      <c r="I19" s="5">
        <v>2894377573</v>
      </c>
      <c r="J19" s="4"/>
      <c r="K19" s="4">
        <v>0</v>
      </c>
      <c r="L19" s="4"/>
      <c r="M19" s="5">
        <v>2894377573</v>
      </c>
      <c r="N19" s="4"/>
      <c r="O19" s="5">
        <v>11101399833</v>
      </c>
      <c r="P19" s="4"/>
      <c r="Q19" s="5">
        <v>0</v>
      </c>
      <c r="R19" s="4"/>
      <c r="S19" s="5">
        <v>11101399833</v>
      </c>
    </row>
    <row r="20" spans="1:20">
      <c r="A20" s="1" t="s">
        <v>117</v>
      </c>
      <c r="C20" s="4" t="s">
        <v>224</v>
      </c>
      <c r="D20" s="4"/>
      <c r="E20" s="4" t="s">
        <v>119</v>
      </c>
      <c r="F20" s="4"/>
      <c r="G20" s="5">
        <v>16</v>
      </c>
      <c r="H20" s="4"/>
      <c r="I20" s="5">
        <v>5550301972</v>
      </c>
      <c r="J20" s="4"/>
      <c r="K20" s="4">
        <v>0</v>
      </c>
      <c r="L20" s="4"/>
      <c r="M20" s="5">
        <v>5550301972</v>
      </c>
      <c r="N20" s="4"/>
      <c r="O20" s="5">
        <v>20987452660</v>
      </c>
      <c r="P20" s="4"/>
      <c r="Q20" s="5">
        <v>0</v>
      </c>
      <c r="R20" s="4"/>
      <c r="S20" s="5">
        <v>20987452660</v>
      </c>
    </row>
    <row r="21" spans="1:20">
      <c r="A21" s="1" t="s">
        <v>115</v>
      </c>
      <c r="C21" s="4" t="s">
        <v>224</v>
      </c>
      <c r="D21" s="4"/>
      <c r="E21" s="4" t="s">
        <v>116</v>
      </c>
      <c r="F21" s="4"/>
      <c r="G21" s="5">
        <v>15</v>
      </c>
      <c r="H21" s="4"/>
      <c r="I21" s="5">
        <v>1418042364</v>
      </c>
      <c r="J21" s="4"/>
      <c r="K21" s="4">
        <v>0</v>
      </c>
      <c r="L21" s="4"/>
      <c r="M21" s="5">
        <v>1418042364</v>
      </c>
      <c r="N21" s="4"/>
      <c r="O21" s="5">
        <v>3344637000</v>
      </c>
      <c r="P21" s="4"/>
      <c r="Q21" s="5">
        <v>0</v>
      </c>
      <c r="R21" s="4"/>
      <c r="S21" s="5">
        <v>3344637000</v>
      </c>
    </row>
    <row r="22" spans="1:20">
      <c r="A22" s="1" t="s">
        <v>112</v>
      </c>
      <c r="C22" s="4" t="s">
        <v>224</v>
      </c>
      <c r="D22" s="4"/>
      <c r="E22" s="4" t="s">
        <v>114</v>
      </c>
      <c r="F22" s="4"/>
      <c r="G22" s="5">
        <v>15</v>
      </c>
      <c r="H22" s="4"/>
      <c r="I22" s="5">
        <v>13089041</v>
      </c>
      <c r="J22" s="4"/>
      <c r="K22" s="4">
        <v>0</v>
      </c>
      <c r="L22" s="4"/>
      <c r="M22" s="5">
        <v>13089041</v>
      </c>
      <c r="N22" s="4"/>
      <c r="O22" s="5">
        <v>395476026</v>
      </c>
      <c r="P22" s="4"/>
      <c r="Q22" s="5">
        <v>0</v>
      </c>
      <c r="R22" s="4"/>
      <c r="S22" s="5">
        <v>395476026</v>
      </c>
    </row>
    <row r="23" spans="1:20">
      <c r="A23" s="1" t="s">
        <v>171</v>
      </c>
      <c r="C23" s="5">
        <v>1</v>
      </c>
      <c r="D23" s="4"/>
      <c r="E23" s="4" t="s">
        <v>224</v>
      </c>
      <c r="F23" s="4"/>
      <c r="G23" s="5">
        <v>8</v>
      </c>
      <c r="H23" s="4"/>
      <c r="I23" s="5">
        <v>50105359</v>
      </c>
      <c r="J23" s="4"/>
      <c r="K23" s="4">
        <v>0</v>
      </c>
      <c r="L23" s="4"/>
      <c r="M23" s="5">
        <v>50105359</v>
      </c>
      <c r="N23" s="4"/>
      <c r="O23" s="5">
        <v>96587549</v>
      </c>
      <c r="P23" s="4"/>
      <c r="Q23" s="5">
        <v>0</v>
      </c>
      <c r="R23" s="4"/>
      <c r="S23" s="5">
        <v>96587549</v>
      </c>
    </row>
    <row r="24" spans="1:20">
      <c r="A24" s="1" t="s">
        <v>178</v>
      </c>
      <c r="C24" s="5">
        <v>17</v>
      </c>
      <c r="D24" s="4"/>
      <c r="E24" s="4" t="s">
        <v>224</v>
      </c>
      <c r="F24" s="4"/>
      <c r="G24" s="5">
        <v>8</v>
      </c>
      <c r="H24" s="4"/>
      <c r="I24" s="5">
        <v>75293028</v>
      </c>
      <c r="J24" s="4"/>
      <c r="K24" s="4">
        <v>0</v>
      </c>
      <c r="L24" s="4"/>
      <c r="M24" s="5">
        <v>75293028</v>
      </c>
      <c r="N24" s="4"/>
      <c r="O24" s="5">
        <v>139772618</v>
      </c>
      <c r="P24" s="4"/>
      <c r="Q24" s="5">
        <v>0</v>
      </c>
      <c r="R24" s="4"/>
      <c r="S24" s="5">
        <v>139772618</v>
      </c>
    </row>
    <row r="25" spans="1:20" ht="24.75" thickBot="1">
      <c r="C25" s="4"/>
      <c r="D25" s="4"/>
      <c r="E25" s="4"/>
      <c r="F25" s="4"/>
      <c r="G25" s="4"/>
      <c r="H25" s="4"/>
      <c r="I25" s="16">
        <f>SUM(I8:I24)</f>
        <v>30286539756</v>
      </c>
      <c r="J25" s="4"/>
      <c r="K25" s="15">
        <f>SUM(K8:K24)</f>
        <v>0</v>
      </c>
      <c r="L25" s="4"/>
      <c r="M25" s="16">
        <f>SUM(M8:M24)</f>
        <v>30286539756</v>
      </c>
      <c r="N25" s="4"/>
      <c r="O25" s="16">
        <f>SUM(O8:O24)</f>
        <v>100773452588</v>
      </c>
      <c r="P25" s="4"/>
      <c r="Q25" s="16">
        <f>SUM(Q8:Q24)</f>
        <v>0</v>
      </c>
      <c r="R25" s="4"/>
      <c r="S25" s="16">
        <f>SUM(S8:S24)</f>
        <v>100773452588</v>
      </c>
    </row>
    <row r="26" spans="1:20" ht="24.75" thickTop="1">
      <c r="M26" s="3"/>
      <c r="N26" s="3"/>
      <c r="O26" s="3"/>
      <c r="P26" s="3"/>
      <c r="Q26" s="3"/>
      <c r="R26" s="3"/>
      <c r="S26" s="3"/>
      <c r="T26" s="3"/>
    </row>
    <row r="27" spans="1:20">
      <c r="M27" s="3"/>
      <c r="S27" s="3"/>
    </row>
    <row r="29" spans="1:20">
      <c r="M29" s="3"/>
      <c r="N29" s="3"/>
      <c r="O29" s="3"/>
      <c r="P29" s="3"/>
      <c r="Q29" s="3"/>
      <c r="R29" s="3"/>
      <c r="S29" s="3"/>
    </row>
    <row r="30" spans="1:20">
      <c r="M30" s="3"/>
      <c r="S30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2"/>
  <sheetViews>
    <sheetView rightToLeft="1" workbookViewId="0">
      <selection activeCell="E16" sqref="E16"/>
    </sheetView>
  </sheetViews>
  <sheetFormatPr defaultRowHeight="24"/>
  <cols>
    <col min="1" max="1" width="23.5703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4.75">
      <c r="A3" s="23" t="s">
        <v>181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6" spans="1:19" ht="24.75">
      <c r="A6" s="20" t="s">
        <v>3</v>
      </c>
      <c r="C6" s="21" t="s">
        <v>193</v>
      </c>
      <c r="D6" s="21" t="s">
        <v>193</v>
      </c>
      <c r="E6" s="21" t="s">
        <v>193</v>
      </c>
      <c r="F6" s="21" t="s">
        <v>193</v>
      </c>
      <c r="G6" s="21" t="s">
        <v>193</v>
      </c>
      <c r="I6" s="21" t="s">
        <v>183</v>
      </c>
      <c r="J6" s="21" t="s">
        <v>183</v>
      </c>
      <c r="K6" s="21" t="s">
        <v>183</v>
      </c>
      <c r="L6" s="21" t="s">
        <v>183</v>
      </c>
      <c r="M6" s="21" t="s">
        <v>183</v>
      </c>
      <c r="O6" s="21" t="s">
        <v>184</v>
      </c>
      <c r="P6" s="21" t="s">
        <v>184</v>
      </c>
      <c r="Q6" s="21" t="s">
        <v>184</v>
      </c>
      <c r="R6" s="21" t="s">
        <v>184</v>
      </c>
      <c r="S6" s="21" t="s">
        <v>184</v>
      </c>
    </row>
    <row r="7" spans="1:19" ht="24.75">
      <c r="A7" s="21" t="s">
        <v>3</v>
      </c>
      <c r="C7" s="21" t="s">
        <v>194</v>
      </c>
      <c r="E7" s="21" t="s">
        <v>195</v>
      </c>
      <c r="G7" s="21" t="s">
        <v>196</v>
      </c>
      <c r="I7" s="21" t="s">
        <v>197</v>
      </c>
      <c r="K7" s="21" t="s">
        <v>188</v>
      </c>
      <c r="M7" s="21" t="s">
        <v>198</v>
      </c>
      <c r="O7" s="21" t="s">
        <v>197</v>
      </c>
      <c r="Q7" s="21" t="s">
        <v>188</v>
      </c>
      <c r="S7" s="21" t="s">
        <v>198</v>
      </c>
    </row>
    <row r="8" spans="1:19">
      <c r="A8" s="1" t="s">
        <v>19</v>
      </c>
      <c r="C8" s="4" t="s">
        <v>199</v>
      </c>
      <c r="D8" s="4"/>
      <c r="E8" s="5">
        <v>4500000</v>
      </c>
      <c r="F8" s="4"/>
      <c r="G8" s="5">
        <v>1930</v>
      </c>
      <c r="H8" s="4"/>
      <c r="I8" s="5">
        <v>0</v>
      </c>
      <c r="J8" s="4"/>
      <c r="K8" s="5">
        <v>0</v>
      </c>
      <c r="L8" s="4"/>
      <c r="M8" s="5">
        <v>0</v>
      </c>
      <c r="N8" s="4"/>
      <c r="O8" s="5">
        <v>8685000000</v>
      </c>
      <c r="P8" s="4"/>
      <c r="Q8" s="5">
        <v>0</v>
      </c>
      <c r="R8" s="4"/>
      <c r="S8" s="5">
        <v>8685000000</v>
      </c>
    </row>
    <row r="9" spans="1:19">
      <c r="A9" s="1" t="s">
        <v>17</v>
      </c>
      <c r="C9" s="4" t="s">
        <v>200</v>
      </c>
      <c r="D9" s="4"/>
      <c r="E9" s="5">
        <v>2596881</v>
      </c>
      <c r="F9" s="4"/>
      <c r="G9" s="5">
        <v>1250</v>
      </c>
      <c r="H9" s="4"/>
      <c r="I9" s="5">
        <v>3246101250</v>
      </c>
      <c r="J9" s="4"/>
      <c r="K9" s="5">
        <v>33011199</v>
      </c>
      <c r="L9" s="4"/>
      <c r="M9" s="5">
        <v>3213090051</v>
      </c>
      <c r="N9" s="4"/>
      <c r="O9" s="5">
        <v>3246101250</v>
      </c>
      <c r="P9" s="4"/>
      <c r="Q9" s="5">
        <v>33011199</v>
      </c>
      <c r="R9" s="4"/>
      <c r="S9" s="5">
        <v>3213090051</v>
      </c>
    </row>
    <row r="10" spans="1:19" ht="24.75" thickBot="1">
      <c r="C10" s="4"/>
      <c r="D10" s="4"/>
      <c r="E10" s="4"/>
      <c r="F10" s="4"/>
      <c r="G10" s="4"/>
      <c r="H10" s="4"/>
      <c r="I10" s="16">
        <f>SUM(I8:I9)</f>
        <v>3246101250</v>
      </c>
      <c r="J10" s="4"/>
      <c r="K10" s="16">
        <f>SUM(K8:K9)</f>
        <v>33011199</v>
      </c>
      <c r="L10" s="4"/>
      <c r="M10" s="16">
        <f>SUM(M8:M9)</f>
        <v>3213090051</v>
      </c>
      <c r="N10" s="4"/>
      <c r="O10" s="16">
        <f>SUM(O8:O9)</f>
        <v>11931101250</v>
      </c>
      <c r="P10" s="4"/>
      <c r="Q10" s="16">
        <f>SUM(Q8:Q9)</f>
        <v>33011199</v>
      </c>
      <c r="R10" s="4"/>
      <c r="S10" s="16">
        <f>SUM(S8:S9)</f>
        <v>11898090051</v>
      </c>
    </row>
    <row r="11" spans="1:19" ht="24.75" thickTop="1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تاییدیه</vt:lpstr>
      <vt:lpstr>سهام</vt:lpstr>
      <vt:lpstr>تبعی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2022-06-28T06:47:20Z</dcterms:created>
  <dcterms:modified xsi:type="dcterms:W3CDTF">2022-06-29T13:41:50Z</dcterms:modified>
</cp:coreProperties>
</file>