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رداد- تارنما\"/>
    </mc:Choice>
  </mc:AlternateContent>
  <xr:revisionPtr revIDLastSave="0" documentId="13_ncr:1_{CAC9C76A-9157-44FA-8B3A-E0130B01CF2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9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8" i="11"/>
  <c r="S11" i="6"/>
  <c r="AK48" i="3"/>
  <c r="I30" i="9"/>
  <c r="I29" i="9"/>
  <c r="C10" i="15"/>
  <c r="C9" i="15"/>
  <c r="C8" i="15"/>
  <c r="C7" i="15"/>
  <c r="E9" i="14"/>
  <c r="C9" i="14"/>
  <c r="K10" i="13"/>
  <c r="K9" i="13"/>
  <c r="K8" i="13"/>
  <c r="G10" i="13"/>
  <c r="G9" i="13"/>
  <c r="G8" i="13"/>
  <c r="I10" i="13"/>
  <c r="E10" i="13"/>
  <c r="I56" i="12"/>
  <c r="Q9" i="12"/>
  <c r="Q10" i="12"/>
  <c r="Q11" i="12"/>
  <c r="Q56" i="12" s="1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8" i="12"/>
  <c r="E56" i="12"/>
  <c r="G56" i="12"/>
  <c r="K56" i="12"/>
  <c r="M56" i="12"/>
  <c r="O56" i="12"/>
  <c r="C56" i="12"/>
  <c r="S28" i="11"/>
  <c r="M29" i="11"/>
  <c r="O29" i="11"/>
  <c r="Q2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8" i="11"/>
  <c r="I8" i="11"/>
  <c r="G29" i="11"/>
  <c r="E29" i="11"/>
  <c r="C2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9" i="11" s="1"/>
  <c r="I24" i="11"/>
  <c r="I25" i="11"/>
  <c r="I26" i="11"/>
  <c r="I27" i="11"/>
  <c r="I28" i="11"/>
  <c r="Q40" i="10"/>
  <c r="O41" i="10"/>
  <c r="M41" i="10"/>
  <c r="G41" i="10"/>
  <c r="E41" i="10"/>
  <c r="I33" i="10"/>
  <c r="Q3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7" i="10"/>
  <c r="Q38" i="10"/>
  <c r="Q3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4" i="10"/>
  <c r="I35" i="10"/>
  <c r="I36" i="10"/>
  <c r="I37" i="10"/>
  <c r="I38" i="10"/>
  <c r="I39" i="10"/>
  <c r="I40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8" i="9"/>
  <c r="N71" i="9"/>
  <c r="N67" i="9"/>
  <c r="N69" i="9"/>
  <c r="N65" i="9"/>
  <c r="Q64" i="9"/>
  <c r="O64" i="9"/>
  <c r="M64" i="9"/>
  <c r="G64" i="9"/>
  <c r="E64" i="9"/>
  <c r="S16" i="8"/>
  <c r="Q16" i="8"/>
  <c r="O16" i="8"/>
  <c r="M16" i="8"/>
  <c r="K16" i="8"/>
  <c r="I16" i="8"/>
  <c r="S25" i="7"/>
  <c r="Q25" i="7"/>
  <c r="O25" i="7"/>
  <c r="M25" i="7"/>
  <c r="K25" i="7"/>
  <c r="I25" i="7"/>
  <c r="Q11" i="6"/>
  <c r="O11" i="6"/>
  <c r="M11" i="6"/>
  <c r="K11" i="6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8" i="4"/>
  <c r="Q48" i="3"/>
  <c r="S48" i="3"/>
  <c r="W48" i="3"/>
  <c r="AA48" i="3"/>
  <c r="AG48" i="3"/>
  <c r="AI48" i="3"/>
  <c r="G29" i="1"/>
  <c r="Y29" i="1"/>
  <c r="W29" i="1"/>
  <c r="U29" i="1"/>
  <c r="O29" i="1"/>
  <c r="K29" i="1"/>
  <c r="E29" i="1"/>
  <c r="I41" i="10" l="1"/>
  <c r="Q41" i="10"/>
  <c r="E7" i="15"/>
  <c r="E9" i="15"/>
  <c r="G10" i="15"/>
  <c r="E8" i="15"/>
  <c r="E10" i="15" s="1"/>
  <c r="S29" i="11"/>
  <c r="K12" i="11"/>
  <c r="K16" i="11"/>
  <c r="K20" i="11"/>
  <c r="K24" i="11"/>
  <c r="K28" i="11"/>
  <c r="K9" i="11"/>
  <c r="K13" i="11"/>
  <c r="K17" i="11"/>
  <c r="K21" i="11"/>
  <c r="K25" i="11"/>
  <c r="K8" i="11"/>
  <c r="K10" i="11"/>
  <c r="K14" i="11"/>
  <c r="K18" i="11"/>
  <c r="K22" i="11"/>
  <c r="K26" i="11"/>
  <c r="K11" i="11"/>
  <c r="K15" i="11"/>
  <c r="K19" i="11"/>
  <c r="K23" i="11"/>
  <c r="K27" i="11"/>
  <c r="I64" i="9"/>
  <c r="K29" i="11" l="1"/>
</calcChain>
</file>

<file path=xl/sharedStrings.xml><?xml version="1.0" encoding="utf-8"?>
<sst xmlns="http://schemas.openxmlformats.org/spreadsheetml/2006/main" count="948" uniqueCount="240">
  <si>
    <t>صندوق سرمایه‌گذاری ثابت نامی مفید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</si>
  <si>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</si>
  <si>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</si>
  <si>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</si>
  <si>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</si>
  <si>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</si>
  <si>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</si>
  <si>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</si>
  <si>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</si>
  <si>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</si>
  <si>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</si>
  <si>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</si>
  <si>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</si>
  <si>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</si>
  <si>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</si>
  <si>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</si>
  <si>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</si>
  <si>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پالایش نفت بندرعباس</t>
  </si>
  <si>
    <t>پتروشیمی تندگویان</t>
  </si>
  <si>
    <t>پتروشیمی جم</t>
  </si>
  <si>
    <t>سرمایه گذاری تامین اجتماعی</t>
  </si>
  <si>
    <t>سرمایه‌گذاری‌غدیر(هلدینگ‌</t>
  </si>
  <si>
    <t>صنایع پتروشیمی خلیج فارس</t>
  </si>
  <si>
    <t>صندوق پالایشی یکم-سهام</t>
  </si>
  <si>
    <t>صندوق س شاخصی آرام مفید</t>
  </si>
  <si>
    <t>صندوق س.توسعه اندوخته آینده-س</t>
  </si>
  <si>
    <t>فجر انرژی خلیج فارس</t>
  </si>
  <si>
    <t>فولاد  خوزستان</t>
  </si>
  <si>
    <t>فولاد شاهرود</t>
  </si>
  <si>
    <t>فولاد مبارکه اصفهان</t>
  </si>
  <si>
    <t>سرمایه گذاری سیمان تامین</t>
  </si>
  <si>
    <t>سرمایه‌ گذاری‌ البرز(هلدینگ‌</t>
  </si>
  <si>
    <t>س.ص.بازنشستگی کارکنان بانکها</t>
  </si>
  <si>
    <t>صندوق سرمایه‌گذاری توسعه ممتاز</t>
  </si>
  <si>
    <t>ح . سرمایه گذاری‌البرز(هلدینگ‌</t>
  </si>
  <si>
    <t>تعداد اوراق تبعی</t>
  </si>
  <si>
    <t>قیمت اعمال</t>
  </si>
  <si>
    <t>تاریخ اعمال</t>
  </si>
  <si>
    <t>نرخ موثر</t>
  </si>
  <si>
    <t>اختیارف ت کیمیا-27750-01/06/16</t>
  </si>
  <si>
    <t>1401/06/16</t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</si>
  <si>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</si>
  <si>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</si>
  <si>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</si>
  <si>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</si>
  <si>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</si>
  <si>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</si>
  <si>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</si>
  <si>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</si>
  <si>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</si>
  <si>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</si>
  <si>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</si>
  <si>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</si>
  <si>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</si>
  <si>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</si>
  <si>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</si>
  <si>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</si>
  <si>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</si>
  <si>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</si>
  <si>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</si>
  <si>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</si>
  <si>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</si>
  <si>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</si>
  <si>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</si>
  <si>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</si>
  <si>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</si>
  <si>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</si>
  <si>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</si>
  <si>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</si>
  <si>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</si>
  <si>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</si>
  <si>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</si>
  <si>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</si>
  <si>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</si>
  <si>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</si>
  <si>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</si>
  <si>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</si>
  <si>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</si>
  <si>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</si>
  <si>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</si>
  <si>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</si>
  <si>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</si>
  <si>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</si>
  <si>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</si>
  <si>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</si>
  <si>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</si>
  <si>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</si>
  <si>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</si>
  <si>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</si>
  <si>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</si>
  <si>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</si>
  <si>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</si>
  <si>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</si>
  <si>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</si>
  <si>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</si>
  <si>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</si>
  <si>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</si>
  <si>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</si>
  <si>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</si>
  <si>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</si>
  <si>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</si>
  <si>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</si>
  <si>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</si>
  <si>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</si>
  <si>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</si>
  <si>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</si>
  <si>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</si>
  <si>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</si>
  <si>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</si>
  <si>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</si>
  <si>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</si>
  <si>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</si>
  <si>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</si>
  <si>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</si>
  <si>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</si>
  <si>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</si>
  <si>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</si>
  <si>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</si>
  <si>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</si>
  <si>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</si>
  <si>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</si>
  <si>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</si>
  <si>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</si>
  <si>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</si>
  <si>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</si>
  <si>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</si>
  <si>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</si>
  <si>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</si>
  <si>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</si>
  <si>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</si>
  <si>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</si>
  <si>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</si>
  <si>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</si>
  <si>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</si>
  <si>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</si>
  <si>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</si>
  <si>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</si>
  <si>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</si>
  <si>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</si>
  <si>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</si>
  <si>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</si>
  <si>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</si>
  <si>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</si>
  <si>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</si>
  <si>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</si>
  <si>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</si>
  <si>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</si>
  <si>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</si>
  <si>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</si>
  <si>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اسنادخزانه-م6بودجه00-030723</t>
  </si>
  <si>
    <t>1403/07/23</t>
  </si>
  <si>
    <t>اسنادخزانه-م3بودجه00-030418</t>
  </si>
  <si>
    <t>1403/04/18</t>
  </si>
  <si>
    <t>گام بانک تجارت0203</t>
  </si>
  <si>
    <t>1401/04/25</t>
  </si>
  <si>
    <t>1402/03/30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</si>
  <si>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</si>
  <si>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</si>
  <si>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</si>
  <si>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</si>
  <si>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</si>
  <si>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</si>
  <si>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</si>
  <si>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</si>
  <si>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</si>
  <si>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</si>
  <si>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</si>
  <si>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</si>
  <si>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</si>
  <si>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</si>
  <si>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</si>
  <si>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</si>
  <si>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</si>
  <si>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</si>
  <si>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</si>
  <si>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</si>
  <si>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</si>
  <si>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</si>
  <si>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</si>
  <si>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</si>
  <si>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</si>
  <si>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</si>
  <si>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</si>
  <si>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</si>
  <si>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</si>
  <si>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</si>
  <si>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</si>
  <si>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</si>
  <si>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</si>
  <si>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</si>
  <si>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</si>
  <si>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1400/12/22</t>
  </si>
  <si>
    <t>مرابحه عام دولت94-ش.خ030816</t>
  </si>
  <si>
    <t>1403/08/16</t>
  </si>
  <si>
    <t>مرابحه عام دولت3-ش.خ 0104</t>
  </si>
  <si>
    <t>1401/04/03</t>
  </si>
  <si>
    <t>مرابحه عام دولت3-ش.خ 0103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</si>
  <si>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</si>
  <si>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</si>
  <si>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</si>
  <si>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</si>
  <si>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</si>
  <si>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</si>
  <si>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1401/05/13</t>
  </si>
  <si>
    <t>1400/12/23</t>
  </si>
  <si>
    <t>1401/05/11</t>
  </si>
  <si>
    <t>1401/04/22</t>
  </si>
  <si>
    <t>1401/04/29</t>
  </si>
  <si>
    <t>1401/03/29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</si>
  <si>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</si>
  <si>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</si>
  <si>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</si>
  <si>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</si>
  <si>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</si>
  <si>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</si>
  <si>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اسنادخزانه-م18بودجه99-010323</t>
  </si>
  <si>
    <t>اسنادخزانه-م15بودجه98-010406</t>
  </si>
  <si>
    <t>اسنادخزانه-م13بودجه98-010219</t>
  </si>
  <si>
    <t>اسنادخزانه-م17بودجه99-010226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</si>
  <si>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</si>
  <si>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</si>
  <si>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</si>
  <si>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</si>
  <si>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</si>
  <si>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</si>
  <si>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</si>
  <si>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</si>
  <si>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</si>
  <si>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</si>
  <si>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</si>
  <si>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</si>
  <si>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</si>
  <si>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</si>
  <si>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</si>
  <si>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</si>
  <si>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1401/05/01</t>
  </si>
  <si>
    <t>جلوگیری  از نوسانات ناگهانی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</si>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</sst>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64" fontId="2" fillId="0" borderId="0" xfId="1" applyNumberFormat="1" applyFont="1" applyAlignment="1">
      <alignment horizontal="left"/>
    </xf>
    <xf numFmtId="10" fontId="2" fillId="0" borderId="2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37" fontId="2" fillId="0" borderId="2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0" fontId="2" fillId="0" borderId="0" xfId="0" applyFont="1" applyFill="1"/>
    <xf numFmtId="16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33</xdr:row>
          <xdr:rowOff>95250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42CF9BB9-FA42-A901-6C2A-28F7AC44D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4426-56BE-4EBD-8436-460F65DF4CAB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5361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95250</xdr:rowOff>
              </to>
            </anchor>
          </objectPr>
        </oleObject>
      </mc:Choice>
      <mc:Fallback>
        <oleObject progId="Document" shapeId="1536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6"/>
  <sheetViews>
    <sheetView rightToLeft="1" workbookViewId="0">
      <selection activeCell="C35" sqref="C35"/>
    </sheetView>
  </sheetViews>
  <sheetFormatPr defaultRowHeight="24"/>
  <cols>
    <col min="1" max="1" width="33.1406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1" style="1" bestFit="1" customWidth="1"/>
    <col min="6" max="6" width="1.5703125" style="1" customWidth="1"/>
    <col min="7" max="7" width="21" style="1" bestFit="1" customWidth="1"/>
    <col min="8" max="8" width="1" style="1" customWidth="1"/>
    <col min="9" max="9" width="32.8554687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21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32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3" t="s">
        <v>3</v>
      </c>
      <c r="C6" s="24" t="s">
        <v>182</v>
      </c>
      <c r="D6" s="24" t="s">
        <v>182</v>
      </c>
      <c r="E6" s="24" t="s">
        <v>182</v>
      </c>
      <c r="F6" s="24" t="s">
        <v>182</v>
      </c>
      <c r="G6" s="24" t="s">
        <v>182</v>
      </c>
      <c r="H6" s="24" t="s">
        <v>182</v>
      </c>
      <c r="I6" s="24" t="s">
        <v>182</v>
      </c>
      <c r="K6" s="24" t="s">
        <v>183</v>
      </c>
      <c r="L6" s="24" t="s">
        <v>183</v>
      </c>
      <c r="M6" s="24" t="s">
        <v>183</v>
      </c>
      <c r="N6" s="24" t="s">
        <v>183</v>
      </c>
      <c r="O6" s="24" t="s">
        <v>183</v>
      </c>
      <c r="P6" s="24" t="s">
        <v>183</v>
      </c>
      <c r="Q6" s="24" t="s">
        <v>183</v>
      </c>
    </row>
    <row r="7" spans="1:17" ht="24.75">
      <c r="A7" s="24" t="s">
        <v>3</v>
      </c>
      <c r="C7" s="24" t="s">
        <v>7</v>
      </c>
      <c r="E7" s="24" t="s">
        <v>210</v>
      </c>
      <c r="G7" s="24" t="s">
        <v>211</v>
      </c>
      <c r="I7" s="24" t="s">
        <v>213</v>
      </c>
      <c r="K7" s="24" t="s">
        <v>7</v>
      </c>
      <c r="M7" s="24" t="s">
        <v>210</v>
      </c>
      <c r="O7" s="24" t="s">
        <v>211</v>
      </c>
      <c r="Q7" s="24" t="s">
        <v>213</v>
      </c>
    </row>
    <row r="8" spans="1:17">
      <c r="A8" s="1" t="s">
        <v>24</v>
      </c>
      <c r="C8" s="11">
        <v>8390000</v>
      </c>
      <c r="D8" s="11"/>
      <c r="E8" s="11">
        <v>84384129832</v>
      </c>
      <c r="F8" s="11"/>
      <c r="G8" s="11">
        <v>84797243044</v>
      </c>
      <c r="H8" s="11"/>
      <c r="I8" s="11">
        <f t="shared" ref="I8:I40" si="0">E8-G8</f>
        <v>-413113212</v>
      </c>
      <c r="J8" s="11"/>
      <c r="K8" s="11">
        <v>13390000</v>
      </c>
      <c r="L8" s="11"/>
      <c r="M8" s="11">
        <v>136098146525</v>
      </c>
      <c r="N8" s="11"/>
      <c r="O8" s="11">
        <v>136722238842</v>
      </c>
      <c r="P8" s="11"/>
      <c r="Q8" s="11">
        <f>M8-O8</f>
        <v>-624092317</v>
      </c>
    </row>
    <row r="9" spans="1:17">
      <c r="A9" s="1" t="s">
        <v>29</v>
      </c>
      <c r="C9" s="11">
        <v>7900000</v>
      </c>
      <c r="D9" s="11"/>
      <c r="E9" s="11">
        <v>49587530217</v>
      </c>
      <c r="F9" s="11"/>
      <c r="G9" s="11">
        <v>54422128150</v>
      </c>
      <c r="H9" s="11"/>
      <c r="I9" s="11">
        <f t="shared" si="0"/>
        <v>-4834597933</v>
      </c>
      <c r="J9" s="11"/>
      <c r="K9" s="11">
        <v>7900000</v>
      </c>
      <c r="L9" s="11"/>
      <c r="M9" s="11">
        <v>49587530217</v>
      </c>
      <c r="N9" s="11"/>
      <c r="O9" s="11">
        <v>54422128150</v>
      </c>
      <c r="P9" s="11"/>
      <c r="Q9" s="11">
        <f t="shared" ref="Q9:Q39" si="1">M9-O9</f>
        <v>-4834597933</v>
      </c>
    </row>
    <row r="10" spans="1:17">
      <c r="A10" s="1" t="s">
        <v>16</v>
      </c>
      <c r="C10" s="11">
        <v>22645365</v>
      </c>
      <c r="D10" s="11"/>
      <c r="E10" s="11">
        <v>50936723386</v>
      </c>
      <c r="F10" s="11"/>
      <c r="G10" s="11">
        <v>49760803531</v>
      </c>
      <c r="H10" s="11"/>
      <c r="I10" s="11">
        <f t="shared" si="0"/>
        <v>1175919855</v>
      </c>
      <c r="J10" s="11"/>
      <c r="K10" s="11">
        <v>22645365</v>
      </c>
      <c r="L10" s="11"/>
      <c r="M10" s="11">
        <v>50936723386</v>
      </c>
      <c r="N10" s="11"/>
      <c r="O10" s="11">
        <v>49760803531</v>
      </c>
      <c r="P10" s="11"/>
      <c r="Q10" s="11">
        <f t="shared" si="1"/>
        <v>1175919855</v>
      </c>
    </row>
    <row r="11" spans="1:17">
      <c r="A11" s="1" t="s">
        <v>18</v>
      </c>
      <c r="C11" s="11">
        <v>1000000</v>
      </c>
      <c r="D11" s="11"/>
      <c r="E11" s="11">
        <v>9627152639</v>
      </c>
      <c r="F11" s="11"/>
      <c r="G11" s="11">
        <v>10513574473</v>
      </c>
      <c r="H11" s="11"/>
      <c r="I11" s="11">
        <f t="shared" si="0"/>
        <v>-886421834</v>
      </c>
      <c r="J11" s="11"/>
      <c r="K11" s="11">
        <v>6192000</v>
      </c>
      <c r="L11" s="11"/>
      <c r="M11" s="11">
        <v>71298080198</v>
      </c>
      <c r="N11" s="11"/>
      <c r="O11" s="11">
        <v>71047795837</v>
      </c>
      <c r="P11" s="11"/>
      <c r="Q11" s="11">
        <f t="shared" si="1"/>
        <v>250284361</v>
      </c>
    </row>
    <row r="12" spans="1:17">
      <c r="A12" s="1" t="s">
        <v>17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11">
        <v>2405000</v>
      </c>
      <c r="L12" s="11"/>
      <c r="M12" s="11">
        <v>17643876336</v>
      </c>
      <c r="N12" s="11"/>
      <c r="O12" s="11">
        <v>17133180683</v>
      </c>
      <c r="P12" s="11"/>
      <c r="Q12" s="11">
        <f t="shared" si="1"/>
        <v>510695653</v>
      </c>
    </row>
    <row r="13" spans="1:17">
      <c r="A13" s="1" t="s">
        <v>214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450000</v>
      </c>
      <c r="L13" s="11"/>
      <c r="M13" s="11">
        <v>31513579129</v>
      </c>
      <c r="N13" s="11"/>
      <c r="O13" s="11">
        <v>31535816314</v>
      </c>
      <c r="P13" s="11"/>
      <c r="Q13" s="11">
        <f t="shared" si="1"/>
        <v>-22237185</v>
      </c>
    </row>
    <row r="14" spans="1:17">
      <c r="A14" s="1" t="s">
        <v>22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9490000</v>
      </c>
      <c r="L14" s="11"/>
      <c r="M14" s="11">
        <v>70953006640</v>
      </c>
      <c r="N14" s="11"/>
      <c r="O14" s="11">
        <v>53481582652</v>
      </c>
      <c r="P14" s="11"/>
      <c r="Q14" s="11">
        <f t="shared" si="1"/>
        <v>17471423988</v>
      </c>
    </row>
    <row r="15" spans="1:17">
      <c r="A15" s="1" t="s">
        <v>19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802976</v>
      </c>
      <c r="L15" s="11"/>
      <c r="M15" s="11">
        <v>34975594041</v>
      </c>
      <c r="N15" s="11"/>
      <c r="O15" s="11">
        <v>35320777003</v>
      </c>
      <c r="P15" s="11"/>
      <c r="Q15" s="11">
        <f t="shared" si="1"/>
        <v>-345182962</v>
      </c>
    </row>
    <row r="16" spans="1:17">
      <c r="A16" s="1" t="s">
        <v>70</v>
      </c>
      <c r="C16" s="11">
        <v>52392</v>
      </c>
      <c r="D16" s="11"/>
      <c r="E16" s="11">
        <v>52392000000</v>
      </c>
      <c r="F16" s="11"/>
      <c r="G16" s="11">
        <v>47718365798</v>
      </c>
      <c r="H16" s="11"/>
      <c r="I16" s="17">
        <f t="shared" si="0"/>
        <v>4673634202</v>
      </c>
      <c r="J16" s="11"/>
      <c r="K16" s="11">
        <v>52392</v>
      </c>
      <c r="L16" s="11"/>
      <c r="M16" s="11">
        <v>52392000000</v>
      </c>
      <c r="N16" s="11"/>
      <c r="O16" s="11">
        <v>47718365798</v>
      </c>
      <c r="P16" s="11"/>
      <c r="Q16" s="11">
        <f t="shared" si="1"/>
        <v>4673634202</v>
      </c>
    </row>
    <row r="17" spans="1:17">
      <c r="A17" s="1" t="s">
        <v>127</v>
      </c>
      <c r="C17" s="11">
        <v>110000</v>
      </c>
      <c r="D17" s="11"/>
      <c r="E17" s="11">
        <v>109276784605</v>
      </c>
      <c r="F17" s="11"/>
      <c r="G17" s="11">
        <v>106160344949</v>
      </c>
      <c r="H17" s="11"/>
      <c r="I17" s="11">
        <f t="shared" si="0"/>
        <v>3116439656</v>
      </c>
      <c r="J17" s="11"/>
      <c r="K17" s="11">
        <v>110000</v>
      </c>
      <c r="L17" s="11"/>
      <c r="M17" s="11">
        <v>109276784605</v>
      </c>
      <c r="N17" s="11"/>
      <c r="O17" s="11">
        <v>106160344949</v>
      </c>
      <c r="P17" s="11"/>
      <c r="Q17" s="11">
        <f t="shared" si="1"/>
        <v>3116439656</v>
      </c>
    </row>
    <row r="18" spans="1:17">
      <c r="A18" s="1" t="s">
        <v>98</v>
      </c>
      <c r="C18" s="11">
        <v>306300</v>
      </c>
      <c r="D18" s="11"/>
      <c r="E18" s="11">
        <v>274105627195</v>
      </c>
      <c r="F18" s="22"/>
      <c r="G18" s="11">
        <v>248692013267</v>
      </c>
      <c r="H18" s="11"/>
      <c r="I18" s="11">
        <f t="shared" si="0"/>
        <v>25413613928</v>
      </c>
      <c r="J18" s="11"/>
      <c r="K18" s="11">
        <v>582158</v>
      </c>
      <c r="L18" s="11"/>
      <c r="M18" s="11">
        <v>514592198959</v>
      </c>
      <c r="N18" s="11"/>
      <c r="O18" s="11">
        <v>472558977279</v>
      </c>
      <c r="P18" s="11"/>
      <c r="Q18" s="11">
        <f t="shared" si="1"/>
        <v>42033221680</v>
      </c>
    </row>
    <row r="19" spans="1:17">
      <c r="A19" s="1" t="s">
        <v>101</v>
      </c>
      <c r="C19" s="11">
        <v>50000</v>
      </c>
      <c r="D19" s="11"/>
      <c r="E19" s="11">
        <v>285272086467</v>
      </c>
      <c r="F19" s="11"/>
      <c r="G19" s="11">
        <v>30023745768</v>
      </c>
      <c r="H19" s="11"/>
      <c r="I19" s="11">
        <f t="shared" si="0"/>
        <v>255248340699</v>
      </c>
      <c r="J19" s="11"/>
      <c r="K19" s="11">
        <v>160997</v>
      </c>
      <c r="L19" s="11"/>
      <c r="M19" s="11">
        <v>102491678070</v>
      </c>
      <c r="N19" s="11"/>
      <c r="O19" s="11">
        <v>95425770217</v>
      </c>
      <c r="P19" s="11"/>
      <c r="Q19" s="11">
        <f t="shared" si="1"/>
        <v>7065907853</v>
      </c>
    </row>
    <row r="20" spans="1:17">
      <c r="A20" s="1" t="s">
        <v>125</v>
      </c>
      <c r="C20" s="11">
        <v>200000</v>
      </c>
      <c r="D20" s="11"/>
      <c r="E20" s="11">
        <v>31573476272</v>
      </c>
      <c r="F20" s="11"/>
      <c r="G20" s="11">
        <v>190602000000</v>
      </c>
      <c r="H20" s="11"/>
      <c r="I20" s="11">
        <f t="shared" si="0"/>
        <v>-159028523728</v>
      </c>
      <c r="J20" s="11"/>
      <c r="K20" s="11">
        <v>200000</v>
      </c>
      <c r="L20" s="11"/>
      <c r="M20" s="11">
        <v>191144126170</v>
      </c>
      <c r="N20" s="11"/>
      <c r="O20" s="11">
        <v>190602000000</v>
      </c>
      <c r="P20" s="11"/>
      <c r="Q20" s="11">
        <f t="shared" si="1"/>
        <v>542126170</v>
      </c>
    </row>
    <row r="21" spans="1:17">
      <c r="A21" s="1" t="s">
        <v>85</v>
      </c>
      <c r="C21" s="11">
        <v>84500</v>
      </c>
      <c r="D21" s="11"/>
      <c r="E21" s="11">
        <v>10026872302</v>
      </c>
      <c r="F21" s="22"/>
      <c r="G21" s="11">
        <v>62108931812</v>
      </c>
      <c r="H21" s="11"/>
      <c r="I21" s="11">
        <f t="shared" si="0"/>
        <v>-52082059510</v>
      </c>
      <c r="J21" s="11"/>
      <c r="K21" s="11">
        <v>84500</v>
      </c>
      <c r="L21" s="11"/>
      <c r="M21" s="11">
        <v>64972101674</v>
      </c>
      <c r="N21" s="11"/>
      <c r="O21" s="11">
        <v>62108931812</v>
      </c>
      <c r="P21" s="11"/>
      <c r="Q21" s="11">
        <f t="shared" si="1"/>
        <v>2863169862</v>
      </c>
    </row>
    <row r="22" spans="1:17">
      <c r="A22" s="1" t="s">
        <v>76</v>
      </c>
      <c r="C22" s="11">
        <v>50000</v>
      </c>
      <c r="D22" s="11"/>
      <c r="E22" s="11">
        <v>64972101674</v>
      </c>
      <c r="F22" s="22"/>
      <c r="G22" s="11">
        <v>30653807066</v>
      </c>
      <c r="H22" s="11"/>
      <c r="I22" s="11">
        <f t="shared" si="0"/>
        <v>34318294608</v>
      </c>
      <c r="J22" s="11"/>
      <c r="K22" s="11">
        <v>50000</v>
      </c>
      <c r="L22" s="11"/>
      <c r="M22" s="11">
        <v>31491291172</v>
      </c>
      <c r="N22" s="11"/>
      <c r="O22" s="11">
        <v>30653807066</v>
      </c>
      <c r="P22" s="11"/>
      <c r="Q22" s="11">
        <f t="shared" si="1"/>
        <v>837484106</v>
      </c>
    </row>
    <row r="23" spans="1:17">
      <c r="A23" s="1" t="s">
        <v>102</v>
      </c>
      <c r="C23" s="11">
        <v>330000</v>
      </c>
      <c r="D23" s="11"/>
      <c r="E23" s="11">
        <v>31491291172</v>
      </c>
      <c r="F23" s="11"/>
      <c r="G23" s="11">
        <v>261025069997</v>
      </c>
      <c r="H23" s="11"/>
      <c r="I23" s="11">
        <f t="shared" si="0"/>
        <v>-229533778825</v>
      </c>
      <c r="J23" s="11"/>
      <c r="K23" s="11">
        <v>330000</v>
      </c>
      <c r="L23" s="11"/>
      <c r="M23" s="11">
        <v>285272086467</v>
      </c>
      <c r="N23" s="11"/>
      <c r="O23" s="11">
        <v>261025069997</v>
      </c>
      <c r="P23" s="11"/>
      <c r="Q23" s="11">
        <f t="shared" si="1"/>
        <v>24247016470</v>
      </c>
    </row>
    <row r="24" spans="1:17">
      <c r="A24" s="1" t="s">
        <v>58</v>
      </c>
      <c r="C24" s="11">
        <v>40000</v>
      </c>
      <c r="D24" s="11"/>
      <c r="E24" s="11">
        <v>32504107564</v>
      </c>
      <c r="F24" s="11"/>
      <c r="G24" s="11">
        <v>29364739086</v>
      </c>
      <c r="H24" s="11"/>
      <c r="I24" s="11">
        <f t="shared" si="0"/>
        <v>3139368478</v>
      </c>
      <c r="J24" s="11"/>
      <c r="K24" s="11">
        <v>40000</v>
      </c>
      <c r="L24" s="11"/>
      <c r="M24" s="11">
        <v>31573476272</v>
      </c>
      <c r="N24" s="11"/>
      <c r="O24" s="11">
        <v>29364739086</v>
      </c>
      <c r="P24" s="11"/>
      <c r="Q24" s="11">
        <f t="shared" si="1"/>
        <v>2208737186</v>
      </c>
    </row>
    <row r="25" spans="1:17">
      <c r="A25" s="1" t="s">
        <v>114</v>
      </c>
      <c r="C25" s="11">
        <v>16100</v>
      </c>
      <c r="D25" s="11"/>
      <c r="E25" s="11">
        <v>191144126170</v>
      </c>
      <c r="F25" s="11"/>
      <c r="G25" s="11">
        <v>9833885719</v>
      </c>
      <c r="H25" s="11"/>
      <c r="I25" s="11">
        <f t="shared" si="0"/>
        <v>181310240451</v>
      </c>
      <c r="J25" s="11"/>
      <c r="K25" s="11">
        <v>16100</v>
      </c>
      <c r="L25" s="11"/>
      <c r="M25" s="11">
        <v>10026872302</v>
      </c>
      <c r="N25" s="11"/>
      <c r="O25" s="11">
        <v>9833885719</v>
      </c>
      <c r="P25" s="11"/>
      <c r="Q25" s="11">
        <f t="shared" si="1"/>
        <v>192986583</v>
      </c>
    </row>
    <row r="26" spans="1:17">
      <c r="A26" s="1" t="s">
        <v>67</v>
      </c>
      <c r="C26" s="11">
        <v>6037</v>
      </c>
      <c r="D26" s="11"/>
      <c r="E26" s="11">
        <v>6037000000</v>
      </c>
      <c r="F26" s="11"/>
      <c r="G26" s="11">
        <v>5524845650</v>
      </c>
      <c r="H26" s="11"/>
      <c r="I26" s="11">
        <f t="shared" si="0"/>
        <v>512154350</v>
      </c>
      <c r="J26" s="11"/>
      <c r="K26" s="11">
        <v>6037</v>
      </c>
      <c r="L26" s="11"/>
      <c r="M26" s="11">
        <v>6037000000</v>
      </c>
      <c r="N26" s="11"/>
      <c r="O26" s="11">
        <v>5524845650</v>
      </c>
      <c r="P26" s="11"/>
      <c r="Q26" s="11">
        <f t="shared" si="1"/>
        <v>512154350</v>
      </c>
    </row>
    <row r="27" spans="1:17">
      <c r="A27" s="1" t="s">
        <v>89</v>
      </c>
      <c r="C27" s="11">
        <v>50000</v>
      </c>
      <c r="D27" s="11"/>
      <c r="E27" s="11">
        <v>46391590000</v>
      </c>
      <c r="F27" s="11"/>
      <c r="G27" s="11">
        <v>41863066986</v>
      </c>
      <c r="H27" s="11"/>
      <c r="I27" s="11">
        <f t="shared" si="0"/>
        <v>4528523014</v>
      </c>
      <c r="J27" s="11"/>
      <c r="K27" s="11">
        <v>50000</v>
      </c>
      <c r="L27" s="11"/>
      <c r="M27" s="11">
        <v>46391590000</v>
      </c>
      <c r="N27" s="11"/>
      <c r="O27" s="11">
        <v>41863066986</v>
      </c>
      <c r="P27" s="11"/>
      <c r="Q27" s="11">
        <f t="shared" si="1"/>
        <v>4528523014</v>
      </c>
    </row>
    <row r="28" spans="1:17">
      <c r="A28" s="1" t="s">
        <v>215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32031</v>
      </c>
      <c r="L28" s="11"/>
      <c r="M28" s="11">
        <v>32031000000</v>
      </c>
      <c r="N28" s="11"/>
      <c r="O28" s="11">
        <v>29982627483</v>
      </c>
      <c r="P28" s="11"/>
      <c r="Q28" s="11">
        <f t="shared" si="1"/>
        <v>2048372517</v>
      </c>
    </row>
    <row r="29" spans="1:17">
      <c r="A29" s="1" t="s">
        <v>194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330000</v>
      </c>
      <c r="L29" s="11"/>
      <c r="M29" s="11">
        <v>326651871407</v>
      </c>
      <c r="N29" s="11"/>
      <c r="O29" s="11">
        <v>324779643869</v>
      </c>
      <c r="P29" s="11"/>
      <c r="Q29" s="11">
        <f t="shared" si="1"/>
        <v>1872227538</v>
      </c>
    </row>
    <row r="30" spans="1:17">
      <c r="A30" s="1" t="s">
        <v>190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115000</v>
      </c>
      <c r="L30" s="11"/>
      <c r="M30" s="11">
        <v>115000000000</v>
      </c>
      <c r="N30" s="11"/>
      <c r="O30" s="11">
        <v>114979156250</v>
      </c>
      <c r="P30" s="11"/>
      <c r="Q30" s="11">
        <f t="shared" si="1"/>
        <v>20843750</v>
      </c>
    </row>
    <row r="31" spans="1:17">
      <c r="A31" s="1" t="s">
        <v>216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80986</v>
      </c>
      <c r="L31" s="11"/>
      <c r="M31" s="11">
        <v>80986000000</v>
      </c>
      <c r="N31" s="11"/>
      <c r="O31" s="11">
        <v>78472563307</v>
      </c>
      <c r="P31" s="11"/>
      <c r="Q31" s="11">
        <f t="shared" si="1"/>
        <v>2513436693</v>
      </c>
    </row>
    <row r="32" spans="1:17">
      <c r="A32" s="1" t="s">
        <v>217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542241</v>
      </c>
      <c r="L32" s="11"/>
      <c r="M32" s="11">
        <v>542241000000</v>
      </c>
      <c r="N32" s="11"/>
      <c r="O32" s="11">
        <v>519169421108</v>
      </c>
      <c r="P32" s="11"/>
      <c r="Q32" s="11">
        <f t="shared" si="1"/>
        <v>23071578892</v>
      </c>
    </row>
    <row r="33" spans="1:18">
      <c r="A33" s="1" t="s">
        <v>192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100</v>
      </c>
      <c r="L33" s="11"/>
      <c r="M33" s="11">
        <v>97882257</v>
      </c>
      <c r="N33" s="11"/>
      <c r="O33" s="11">
        <v>97214614</v>
      </c>
      <c r="P33" s="11"/>
      <c r="Q33" s="11">
        <f t="shared" si="1"/>
        <v>667643</v>
      </c>
    </row>
    <row r="34" spans="1:18">
      <c r="A34" s="1" t="s">
        <v>218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92699</v>
      </c>
      <c r="L34" s="11"/>
      <c r="M34" s="11">
        <v>92699000000</v>
      </c>
      <c r="N34" s="11"/>
      <c r="O34" s="11">
        <v>88310379012</v>
      </c>
      <c r="P34" s="11"/>
      <c r="Q34" s="11">
        <f t="shared" si="1"/>
        <v>4388620988</v>
      </c>
    </row>
    <row r="35" spans="1:18">
      <c r="A35" s="1" t="s">
        <v>92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60000</v>
      </c>
      <c r="L35" s="11"/>
      <c r="M35" s="11">
        <v>52466488728</v>
      </c>
      <c r="N35" s="11"/>
      <c r="O35" s="11">
        <v>49548017794</v>
      </c>
      <c r="P35" s="11"/>
      <c r="Q35" s="11">
        <f t="shared" si="1"/>
        <v>2918470934</v>
      </c>
    </row>
    <row r="36" spans="1:18">
      <c r="A36" s="1" t="s">
        <v>117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20000</v>
      </c>
      <c r="L36" s="11"/>
      <c r="M36" s="11">
        <v>14767322941</v>
      </c>
      <c r="N36" s="11"/>
      <c r="O36" s="11">
        <v>14603552625</v>
      </c>
      <c r="P36" s="11"/>
      <c r="Q36" s="11">
        <f>M36-O36</f>
        <v>163770316</v>
      </c>
    </row>
    <row r="37" spans="1:18">
      <c r="A37" s="1" t="s">
        <v>64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327088</v>
      </c>
      <c r="L37" s="11"/>
      <c r="M37" s="11">
        <v>237895220764</v>
      </c>
      <c r="N37" s="11"/>
      <c r="O37" s="11">
        <v>228377871750</v>
      </c>
      <c r="P37" s="11"/>
      <c r="Q37" s="11">
        <f t="shared" si="1"/>
        <v>9517349014</v>
      </c>
    </row>
    <row r="38" spans="1:18">
      <c r="A38" s="1" t="s">
        <v>219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385538</v>
      </c>
      <c r="L38" s="11"/>
      <c r="M38" s="11">
        <v>385538000000</v>
      </c>
      <c r="N38" s="11"/>
      <c r="O38" s="11">
        <v>362440255674</v>
      </c>
      <c r="P38" s="11"/>
      <c r="Q38" s="11">
        <f t="shared" si="1"/>
        <v>23097744326</v>
      </c>
    </row>
    <row r="39" spans="1:18">
      <c r="A39" s="1" t="s">
        <v>148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50000</v>
      </c>
      <c r="L39" s="11"/>
      <c r="M39" s="11">
        <v>48991118750</v>
      </c>
      <c r="N39" s="11"/>
      <c r="O39" s="11">
        <v>49990937500</v>
      </c>
      <c r="P39" s="11"/>
      <c r="Q39" s="11">
        <f t="shared" si="1"/>
        <v>-999818750</v>
      </c>
    </row>
    <row r="40" spans="1:18">
      <c r="A40" s="1" t="s">
        <v>196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10000</v>
      </c>
      <c r="L40" s="11"/>
      <c r="M40" s="11">
        <v>10000000000</v>
      </c>
      <c r="N40" s="11"/>
      <c r="O40" s="11">
        <v>9997787572</v>
      </c>
      <c r="P40" s="11"/>
      <c r="Q40" s="11">
        <f>M40-O40</f>
        <v>2212428</v>
      </c>
    </row>
    <row r="41" spans="1:18" ht="24.75" thickBot="1">
      <c r="C41" s="11"/>
      <c r="D41" s="11"/>
      <c r="E41" s="12">
        <f>SUM(E8:E40)</f>
        <v>1329722599495</v>
      </c>
      <c r="F41" s="11"/>
      <c r="G41" s="12">
        <f>SUM(G8:G40)</f>
        <v>1263064565296</v>
      </c>
      <c r="H41" s="11"/>
      <c r="I41" s="12">
        <f>SUM(I8:I40)</f>
        <v>66658034199</v>
      </c>
      <c r="J41" s="11"/>
      <c r="K41" s="11"/>
      <c r="L41" s="11"/>
      <c r="M41" s="12">
        <f>SUM(M8:M40)</f>
        <v>3848032647010</v>
      </c>
      <c r="N41" s="11"/>
      <c r="O41" s="12">
        <f>SUM(O8:O40)</f>
        <v>3673013556129</v>
      </c>
      <c r="P41" s="11"/>
      <c r="Q41" s="12">
        <f>SUM(Q8:Q40)</f>
        <v>175019090881</v>
      </c>
    </row>
    <row r="42" spans="1:18" ht="24.75" thickTop="1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8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8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8"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31"/>
  <sheetViews>
    <sheetView rightToLeft="1" workbookViewId="0">
      <selection activeCell="U29" sqref="U29"/>
    </sheetView>
  </sheetViews>
  <sheetFormatPr defaultRowHeight="24"/>
  <cols>
    <col min="1" max="1" width="32" style="1" bestFit="1" customWidth="1"/>
    <col min="2" max="2" width="1" style="1" customWidth="1"/>
    <col min="3" max="3" width="21.5703125" style="1" bestFit="1" customWidth="1"/>
    <col min="4" max="4" width="1" style="1" customWidth="1"/>
    <col min="5" max="5" width="23" style="1" bestFit="1" customWidth="1"/>
    <col min="6" max="6" width="1" style="1" customWidth="1"/>
    <col min="7" max="7" width="19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2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2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2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2" ht="24.75">
      <c r="A6" s="23" t="s">
        <v>3</v>
      </c>
      <c r="C6" s="24" t="s">
        <v>182</v>
      </c>
      <c r="D6" s="24" t="s">
        <v>182</v>
      </c>
      <c r="E6" s="24" t="s">
        <v>182</v>
      </c>
      <c r="F6" s="24" t="s">
        <v>182</v>
      </c>
      <c r="G6" s="24" t="s">
        <v>182</v>
      </c>
      <c r="H6" s="24" t="s">
        <v>182</v>
      </c>
      <c r="I6" s="24" t="s">
        <v>182</v>
      </c>
      <c r="J6" s="24" t="s">
        <v>182</v>
      </c>
      <c r="K6" s="24" t="s">
        <v>182</v>
      </c>
      <c r="M6" s="24" t="s">
        <v>183</v>
      </c>
      <c r="N6" s="24" t="s">
        <v>183</v>
      </c>
      <c r="O6" s="24" t="s">
        <v>183</v>
      </c>
      <c r="P6" s="24" t="s">
        <v>183</v>
      </c>
      <c r="Q6" s="24" t="s">
        <v>183</v>
      </c>
      <c r="R6" s="24" t="s">
        <v>183</v>
      </c>
      <c r="S6" s="24" t="s">
        <v>183</v>
      </c>
      <c r="T6" s="24" t="s">
        <v>183</v>
      </c>
      <c r="U6" s="24" t="s">
        <v>183</v>
      </c>
    </row>
    <row r="7" spans="1:22" ht="24.75">
      <c r="A7" s="24" t="s">
        <v>3</v>
      </c>
      <c r="C7" s="24" t="s">
        <v>220</v>
      </c>
      <c r="E7" s="24" t="s">
        <v>221</v>
      </c>
      <c r="G7" s="24" t="s">
        <v>222</v>
      </c>
      <c r="I7" s="24" t="s">
        <v>167</v>
      </c>
      <c r="K7" s="24" t="s">
        <v>223</v>
      </c>
      <c r="M7" s="24" t="s">
        <v>220</v>
      </c>
      <c r="O7" s="24" t="s">
        <v>221</v>
      </c>
      <c r="Q7" s="24" t="s">
        <v>222</v>
      </c>
      <c r="S7" s="24" t="s">
        <v>167</v>
      </c>
      <c r="U7" s="24" t="s">
        <v>223</v>
      </c>
    </row>
    <row r="8" spans="1:22">
      <c r="A8" s="1" t="s">
        <v>24</v>
      </c>
      <c r="C8" s="11">
        <v>0</v>
      </c>
      <c r="D8" s="11"/>
      <c r="E8" s="11">
        <v>-30986313</v>
      </c>
      <c r="F8" s="11"/>
      <c r="G8" s="11">
        <v>-413113212</v>
      </c>
      <c r="H8" s="11"/>
      <c r="I8" s="11">
        <f>C8+E8+G8</f>
        <v>-444099525</v>
      </c>
      <c r="J8" s="11"/>
      <c r="K8" s="7">
        <f>I8/$I$29</f>
        <v>-0.15944624946955208</v>
      </c>
      <c r="L8" s="11"/>
      <c r="M8" s="11">
        <v>0</v>
      </c>
      <c r="N8" s="11"/>
      <c r="O8" s="11">
        <v>26760367</v>
      </c>
      <c r="P8" s="11"/>
      <c r="Q8" s="11">
        <v>-624092317</v>
      </c>
      <c r="R8" s="11"/>
      <c r="S8" s="11">
        <f>M8+O8+Q8</f>
        <v>-597331950</v>
      </c>
      <c r="T8" s="11"/>
      <c r="U8" s="7">
        <f>S8/$S$29</f>
        <v>-1.3147611414255821E-2</v>
      </c>
      <c r="V8" s="11"/>
    </row>
    <row r="9" spans="1:22">
      <c r="A9" s="1" t="s">
        <v>29</v>
      </c>
      <c r="C9" s="11">
        <v>11571486486</v>
      </c>
      <c r="D9" s="11"/>
      <c r="E9" s="11">
        <v>-5504381835</v>
      </c>
      <c r="F9" s="11"/>
      <c r="G9" s="11">
        <v>-4834597933</v>
      </c>
      <c r="H9" s="11"/>
      <c r="I9" s="11">
        <f t="shared" ref="I9:I28" si="0">C9+E9+G9</f>
        <v>1232506718</v>
      </c>
      <c r="J9" s="11"/>
      <c r="K9" s="7">
        <f t="shared" ref="K9:K28" si="1">I9/$I$29</f>
        <v>0.44251020901480781</v>
      </c>
      <c r="L9" s="11"/>
      <c r="M9" s="11">
        <v>11571486486</v>
      </c>
      <c r="N9" s="11"/>
      <c r="O9" s="11">
        <v>-5103209810</v>
      </c>
      <c r="P9" s="11"/>
      <c r="Q9" s="11">
        <v>-4834597933</v>
      </c>
      <c r="R9" s="11"/>
      <c r="S9" s="11">
        <f t="shared" ref="S9:S27" si="2">M9+O9+Q9</f>
        <v>1633678743</v>
      </c>
      <c r="T9" s="11"/>
      <c r="U9" s="7">
        <f t="shared" ref="U9:U28" si="3">S9/$S$29</f>
        <v>3.5958185877540787E-2</v>
      </c>
      <c r="V9" s="11"/>
    </row>
    <row r="10" spans="1:22">
      <c r="A10" s="1" t="s">
        <v>16</v>
      </c>
      <c r="C10" s="11">
        <v>656715614</v>
      </c>
      <c r="D10" s="11"/>
      <c r="E10" s="11">
        <v>55404734</v>
      </c>
      <c r="F10" s="11"/>
      <c r="G10" s="11">
        <v>1175919855</v>
      </c>
      <c r="H10" s="11"/>
      <c r="I10" s="11">
        <f t="shared" si="0"/>
        <v>1888040203</v>
      </c>
      <c r="J10" s="11"/>
      <c r="K10" s="7">
        <f t="shared" si="1"/>
        <v>0.67786816303413466</v>
      </c>
      <c r="L10" s="11"/>
      <c r="M10" s="11">
        <v>656715614</v>
      </c>
      <c r="N10" s="11"/>
      <c r="O10" s="11">
        <v>-110</v>
      </c>
      <c r="P10" s="11"/>
      <c r="Q10" s="11">
        <v>1175919855</v>
      </c>
      <c r="R10" s="11"/>
      <c r="S10" s="11">
        <f t="shared" si="2"/>
        <v>1832635359</v>
      </c>
      <c r="T10" s="11"/>
      <c r="U10" s="7">
        <f t="shared" si="3"/>
        <v>4.0337332640849384E-2</v>
      </c>
      <c r="V10" s="11"/>
    </row>
    <row r="11" spans="1:22">
      <c r="A11" s="1" t="s">
        <v>18</v>
      </c>
      <c r="C11" s="11">
        <v>0</v>
      </c>
      <c r="D11" s="11"/>
      <c r="E11" s="11">
        <v>1123465065</v>
      </c>
      <c r="F11" s="11"/>
      <c r="G11" s="11">
        <v>-886421834</v>
      </c>
      <c r="H11" s="11"/>
      <c r="I11" s="11">
        <f t="shared" si="0"/>
        <v>237043231</v>
      </c>
      <c r="J11" s="11"/>
      <c r="K11" s="7">
        <f t="shared" si="1"/>
        <v>8.5106270143150142E-2</v>
      </c>
      <c r="L11" s="11"/>
      <c r="M11" s="11">
        <v>3246101250</v>
      </c>
      <c r="N11" s="11"/>
      <c r="O11" s="11">
        <v>-1775046104</v>
      </c>
      <c r="P11" s="11"/>
      <c r="Q11" s="11">
        <v>250284361</v>
      </c>
      <c r="R11" s="11"/>
      <c r="S11" s="11">
        <f t="shared" si="2"/>
        <v>1721339507</v>
      </c>
      <c r="T11" s="11"/>
      <c r="U11" s="7">
        <f t="shared" si="3"/>
        <v>3.7887648484302046E-2</v>
      </c>
      <c r="V11" s="11"/>
    </row>
    <row r="12" spans="1:22">
      <c r="A12" s="1" t="s">
        <v>17</v>
      </c>
      <c r="C12" s="11">
        <v>0</v>
      </c>
      <c r="D12" s="11"/>
      <c r="E12" s="11">
        <v>1634679133</v>
      </c>
      <c r="F12" s="11"/>
      <c r="G12" s="11">
        <v>0</v>
      </c>
      <c r="H12" s="11"/>
      <c r="I12" s="11">
        <f t="shared" si="0"/>
        <v>1634679133</v>
      </c>
      <c r="J12" s="11"/>
      <c r="K12" s="7">
        <f t="shared" si="1"/>
        <v>0.58690325517233799</v>
      </c>
      <c r="L12" s="11"/>
      <c r="M12" s="11">
        <v>26653148391</v>
      </c>
      <c r="N12" s="11"/>
      <c r="O12" s="11">
        <v>-23510021069</v>
      </c>
      <c r="P12" s="11"/>
      <c r="Q12" s="11">
        <v>510695653</v>
      </c>
      <c r="R12" s="11"/>
      <c r="S12" s="11">
        <f t="shared" si="2"/>
        <v>3653822975</v>
      </c>
      <c r="T12" s="11"/>
      <c r="U12" s="7">
        <f t="shared" si="3"/>
        <v>8.0422694034330749E-2</v>
      </c>
      <c r="V12" s="11"/>
    </row>
    <row r="13" spans="1:22">
      <c r="A13" s="1" t="s">
        <v>214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7">
        <f t="shared" si="1"/>
        <v>0</v>
      </c>
      <c r="L13" s="11"/>
      <c r="M13" s="11">
        <v>0</v>
      </c>
      <c r="N13" s="11"/>
      <c r="O13" s="11">
        <v>0</v>
      </c>
      <c r="P13" s="11"/>
      <c r="Q13" s="11">
        <v>-22237185</v>
      </c>
      <c r="R13" s="11"/>
      <c r="S13" s="11">
        <f t="shared" si="2"/>
        <v>-22237185</v>
      </c>
      <c r="T13" s="11"/>
      <c r="U13" s="7">
        <f t="shared" si="3"/>
        <v>-4.8945292031828916E-4</v>
      </c>
      <c r="V13" s="11"/>
    </row>
    <row r="14" spans="1:22">
      <c r="A14" s="1" t="s">
        <v>22</v>
      </c>
      <c r="C14" s="11">
        <v>0</v>
      </c>
      <c r="D14" s="11"/>
      <c r="E14" s="11">
        <v>14438564</v>
      </c>
      <c r="F14" s="11"/>
      <c r="G14" s="11">
        <v>0</v>
      </c>
      <c r="H14" s="11"/>
      <c r="I14" s="11">
        <f t="shared" si="0"/>
        <v>14438564</v>
      </c>
      <c r="J14" s="11"/>
      <c r="K14" s="7">
        <f t="shared" si="1"/>
        <v>5.1839165500708285E-3</v>
      </c>
      <c r="L14" s="11"/>
      <c r="M14" s="11">
        <v>0</v>
      </c>
      <c r="N14" s="11"/>
      <c r="O14" s="11">
        <v>22369242349</v>
      </c>
      <c r="P14" s="11"/>
      <c r="Q14" s="11">
        <v>17471423988</v>
      </c>
      <c r="R14" s="11"/>
      <c r="S14" s="11">
        <f t="shared" si="2"/>
        <v>39840666337</v>
      </c>
      <c r="T14" s="11"/>
      <c r="U14" s="7">
        <f t="shared" si="3"/>
        <v>0.87691542279615009</v>
      </c>
      <c r="V14" s="11"/>
    </row>
    <row r="15" spans="1:22">
      <c r="A15" s="1" t="s">
        <v>19</v>
      </c>
      <c r="C15" s="11">
        <v>0</v>
      </c>
      <c r="D15" s="11"/>
      <c r="E15" s="11">
        <v>-186981534</v>
      </c>
      <c r="F15" s="11"/>
      <c r="G15" s="11">
        <v>0</v>
      </c>
      <c r="H15" s="11"/>
      <c r="I15" s="11">
        <f t="shared" si="0"/>
        <v>-186981534</v>
      </c>
      <c r="J15" s="11"/>
      <c r="K15" s="7">
        <f t="shared" si="1"/>
        <v>-6.7132484134864889E-2</v>
      </c>
      <c r="L15" s="11"/>
      <c r="M15" s="11">
        <v>0</v>
      </c>
      <c r="N15" s="11"/>
      <c r="O15" s="11">
        <v>-471290709</v>
      </c>
      <c r="P15" s="11"/>
      <c r="Q15" s="11">
        <v>-345182962</v>
      </c>
      <c r="R15" s="11"/>
      <c r="S15" s="11">
        <f t="shared" si="2"/>
        <v>-816473671</v>
      </c>
      <c r="T15" s="11"/>
      <c r="U15" s="7">
        <f t="shared" si="3"/>
        <v>-1.7971043665551377E-2</v>
      </c>
      <c r="V15" s="11"/>
    </row>
    <row r="16" spans="1:22">
      <c r="A16" s="1" t="s">
        <v>21</v>
      </c>
      <c r="C16" s="11">
        <v>0</v>
      </c>
      <c r="D16" s="11"/>
      <c r="E16" s="11">
        <v>64260818</v>
      </c>
      <c r="F16" s="11"/>
      <c r="G16" s="11">
        <v>0</v>
      </c>
      <c r="H16" s="11"/>
      <c r="I16" s="11">
        <f t="shared" si="0"/>
        <v>64260818</v>
      </c>
      <c r="J16" s="11"/>
      <c r="K16" s="7">
        <f t="shared" si="1"/>
        <v>2.3071734692680618E-2</v>
      </c>
      <c r="L16" s="11"/>
      <c r="M16" s="11">
        <v>8685000000</v>
      </c>
      <c r="N16" s="11"/>
      <c r="O16" s="11">
        <v>-8368305972</v>
      </c>
      <c r="P16" s="11"/>
      <c r="Q16" s="11">
        <v>0</v>
      </c>
      <c r="R16" s="11"/>
      <c r="S16" s="11">
        <f t="shared" si="2"/>
        <v>316694028</v>
      </c>
      <c r="T16" s="11"/>
      <c r="U16" s="7">
        <f t="shared" si="3"/>
        <v>6.9706132701581628E-3</v>
      </c>
      <c r="V16" s="11"/>
    </row>
    <row r="17" spans="1:22">
      <c r="A17" s="1" t="s">
        <v>27</v>
      </c>
      <c r="C17" s="11">
        <v>0</v>
      </c>
      <c r="D17" s="11"/>
      <c r="E17" s="11">
        <v>-105117834</v>
      </c>
      <c r="F17" s="11"/>
      <c r="G17" s="11">
        <v>0</v>
      </c>
      <c r="H17" s="11"/>
      <c r="I17" s="11">
        <f t="shared" si="0"/>
        <v>-105117834</v>
      </c>
      <c r="J17" s="11"/>
      <c r="K17" s="7">
        <f t="shared" si="1"/>
        <v>-3.7740739271592251E-2</v>
      </c>
      <c r="L17" s="11"/>
      <c r="M17" s="11">
        <v>3141600000</v>
      </c>
      <c r="N17" s="11"/>
      <c r="O17" s="11">
        <v>-3423779032</v>
      </c>
      <c r="P17" s="11"/>
      <c r="Q17" s="11">
        <v>0</v>
      </c>
      <c r="R17" s="11"/>
      <c r="S17" s="11">
        <f t="shared" si="2"/>
        <v>-282179032</v>
      </c>
      <c r="T17" s="11"/>
      <c r="U17" s="7">
        <f t="shared" si="3"/>
        <v>-6.2109188399965187E-3</v>
      </c>
      <c r="V17" s="11"/>
    </row>
    <row r="18" spans="1:22">
      <c r="A18" s="1" t="s">
        <v>26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7">
        <f t="shared" si="1"/>
        <v>0</v>
      </c>
      <c r="L18" s="11"/>
      <c r="M18" s="11">
        <v>8768639353</v>
      </c>
      <c r="N18" s="11"/>
      <c r="O18" s="11">
        <v>-9469105903</v>
      </c>
      <c r="P18" s="11"/>
      <c r="Q18" s="11">
        <v>0</v>
      </c>
      <c r="R18" s="11"/>
      <c r="S18" s="11">
        <f t="shared" si="2"/>
        <v>-700466550</v>
      </c>
      <c r="T18" s="11"/>
      <c r="U18" s="7">
        <f t="shared" si="3"/>
        <v>-1.54176618345702E-2</v>
      </c>
      <c r="V18" s="11"/>
    </row>
    <row r="19" spans="1:22">
      <c r="A19" s="1" t="s">
        <v>15</v>
      </c>
      <c r="C19" s="11">
        <v>0</v>
      </c>
      <c r="D19" s="11"/>
      <c r="E19" s="11">
        <v>23133484</v>
      </c>
      <c r="F19" s="11"/>
      <c r="G19" s="11">
        <v>0</v>
      </c>
      <c r="H19" s="11"/>
      <c r="I19" s="11">
        <f t="shared" si="0"/>
        <v>23133484</v>
      </c>
      <c r="J19" s="11"/>
      <c r="K19" s="7">
        <f t="shared" si="1"/>
        <v>8.3056771136242307E-3</v>
      </c>
      <c r="L19" s="11"/>
      <c r="M19" s="11">
        <v>30356383</v>
      </c>
      <c r="N19" s="11"/>
      <c r="O19" s="11">
        <v>100900188</v>
      </c>
      <c r="P19" s="11"/>
      <c r="Q19" s="11">
        <v>0</v>
      </c>
      <c r="R19" s="11"/>
      <c r="S19" s="11">
        <f t="shared" si="2"/>
        <v>131256571</v>
      </c>
      <c r="T19" s="11"/>
      <c r="U19" s="7">
        <f t="shared" si="3"/>
        <v>2.8890307827593676E-3</v>
      </c>
      <c r="V19" s="11"/>
    </row>
    <row r="20" spans="1:22">
      <c r="A20" s="1" t="s">
        <v>20</v>
      </c>
      <c r="C20" s="11">
        <v>0</v>
      </c>
      <c r="D20" s="11"/>
      <c r="E20" s="11">
        <v>-96116966</v>
      </c>
      <c r="F20" s="11"/>
      <c r="G20" s="11">
        <v>0</v>
      </c>
      <c r="H20" s="11"/>
      <c r="I20" s="11">
        <f t="shared" si="0"/>
        <v>-96116966</v>
      </c>
      <c r="J20" s="11"/>
      <c r="K20" s="7">
        <f t="shared" si="1"/>
        <v>-3.4509133372958363E-2</v>
      </c>
      <c r="L20" s="11"/>
      <c r="M20" s="11">
        <v>0</v>
      </c>
      <c r="N20" s="11"/>
      <c r="O20" s="11">
        <v>-486029669</v>
      </c>
      <c r="P20" s="11"/>
      <c r="Q20" s="11">
        <v>0</v>
      </c>
      <c r="R20" s="11"/>
      <c r="S20" s="11">
        <f t="shared" si="2"/>
        <v>-486029669</v>
      </c>
      <c r="T20" s="11"/>
      <c r="U20" s="7">
        <f t="shared" si="3"/>
        <v>-1.0697785751810828E-2</v>
      </c>
      <c r="V20" s="11"/>
    </row>
    <row r="21" spans="1:22">
      <c r="A21" s="1" t="s">
        <v>32</v>
      </c>
      <c r="C21" s="11">
        <v>0</v>
      </c>
      <c r="D21" s="11"/>
      <c r="E21" s="11">
        <v>-340192127</v>
      </c>
      <c r="F21" s="11"/>
      <c r="G21" s="11">
        <v>0</v>
      </c>
      <c r="H21" s="11"/>
      <c r="I21" s="11">
        <f t="shared" si="0"/>
        <v>-340192127</v>
      </c>
      <c r="J21" s="11"/>
      <c r="K21" s="7">
        <f t="shared" si="1"/>
        <v>-0.12214009629760253</v>
      </c>
      <c r="L21" s="11"/>
      <c r="M21" s="11">
        <v>0</v>
      </c>
      <c r="N21" s="11"/>
      <c r="O21" s="11">
        <v>-340192127</v>
      </c>
      <c r="P21" s="11"/>
      <c r="Q21" s="11">
        <v>0</v>
      </c>
      <c r="R21" s="11"/>
      <c r="S21" s="11">
        <f t="shared" si="2"/>
        <v>-340192127</v>
      </c>
      <c r="T21" s="11"/>
      <c r="U21" s="7">
        <f t="shared" si="3"/>
        <v>-7.4878196151824212E-3</v>
      </c>
      <c r="V21" s="11"/>
    </row>
    <row r="22" spans="1:22">
      <c r="A22" s="1" t="s">
        <v>33</v>
      </c>
      <c r="C22" s="11">
        <v>0</v>
      </c>
      <c r="D22" s="11"/>
      <c r="E22" s="11">
        <v>-731795847</v>
      </c>
      <c r="F22" s="11"/>
      <c r="G22" s="11">
        <v>0</v>
      </c>
      <c r="H22" s="11"/>
      <c r="I22" s="11">
        <f t="shared" si="0"/>
        <v>-731795847</v>
      </c>
      <c r="J22" s="11"/>
      <c r="K22" s="7">
        <f t="shared" si="1"/>
        <v>-0.26273863540282816</v>
      </c>
      <c r="L22" s="11"/>
      <c r="M22" s="11">
        <v>0</v>
      </c>
      <c r="N22" s="11"/>
      <c r="O22" s="11">
        <v>-731795847</v>
      </c>
      <c r="P22" s="11"/>
      <c r="Q22" s="11">
        <v>0</v>
      </c>
      <c r="R22" s="11"/>
      <c r="S22" s="11">
        <f t="shared" si="2"/>
        <v>-731795847</v>
      </c>
      <c r="T22" s="11"/>
      <c r="U22" s="7">
        <f t="shared" si="3"/>
        <v>-1.6107237242076546E-2</v>
      </c>
      <c r="V22" s="11"/>
    </row>
    <row r="23" spans="1:22">
      <c r="A23" s="1" t="s">
        <v>23</v>
      </c>
      <c r="C23" s="11">
        <v>0</v>
      </c>
      <c r="D23" s="11"/>
      <c r="E23" s="11">
        <v>23265707</v>
      </c>
      <c r="F23" s="11"/>
      <c r="G23" s="11">
        <v>0</v>
      </c>
      <c r="H23" s="11"/>
      <c r="I23" s="11">
        <f t="shared" si="0"/>
        <v>23265707</v>
      </c>
      <c r="J23" s="11"/>
      <c r="K23" s="7">
        <f t="shared" si="1"/>
        <v>8.3531494937030253E-3</v>
      </c>
      <c r="L23" s="11"/>
      <c r="M23" s="11">
        <v>0</v>
      </c>
      <c r="N23" s="11"/>
      <c r="O23" s="11">
        <v>-85109598</v>
      </c>
      <c r="P23" s="11"/>
      <c r="Q23" s="11">
        <v>0</v>
      </c>
      <c r="R23" s="11"/>
      <c r="S23" s="11">
        <f t="shared" si="2"/>
        <v>-85109598</v>
      </c>
      <c r="T23" s="11"/>
      <c r="U23" s="7">
        <f t="shared" si="3"/>
        <v>-1.8733100115062057E-3</v>
      </c>
      <c r="V23" s="11"/>
    </row>
    <row r="24" spans="1:22">
      <c r="A24" s="1" t="s">
        <v>34</v>
      </c>
      <c r="C24" s="11">
        <v>0</v>
      </c>
      <c r="D24" s="11"/>
      <c r="E24" s="11">
        <v>11145497</v>
      </c>
      <c r="F24" s="11"/>
      <c r="G24" s="11">
        <v>0</v>
      </c>
      <c r="H24" s="11"/>
      <c r="I24" s="11">
        <f t="shared" si="0"/>
        <v>11145497</v>
      </c>
      <c r="J24" s="11"/>
      <c r="K24" s="7">
        <f t="shared" si="1"/>
        <v>4.001597829054522E-3</v>
      </c>
      <c r="L24" s="11"/>
      <c r="M24" s="11">
        <v>0</v>
      </c>
      <c r="N24" s="11"/>
      <c r="O24" s="11">
        <v>11145498</v>
      </c>
      <c r="P24" s="11"/>
      <c r="Q24" s="11">
        <v>0</v>
      </c>
      <c r="R24" s="11"/>
      <c r="S24" s="11">
        <f t="shared" si="2"/>
        <v>11145498</v>
      </c>
      <c r="T24" s="11"/>
      <c r="U24" s="7">
        <f t="shared" si="3"/>
        <v>2.4531866531225295E-4</v>
      </c>
      <c r="V24" s="11"/>
    </row>
    <row r="25" spans="1:22">
      <c r="A25" s="1" t="s">
        <v>30</v>
      </c>
      <c r="C25" s="11">
        <v>0</v>
      </c>
      <c r="D25" s="11"/>
      <c r="E25" s="11">
        <v>-344504893</v>
      </c>
      <c r="F25" s="11"/>
      <c r="G25" s="11">
        <v>0</v>
      </c>
      <c r="H25" s="11"/>
      <c r="I25" s="11">
        <f t="shared" si="0"/>
        <v>-344504893</v>
      </c>
      <c r="J25" s="11"/>
      <c r="K25" s="7">
        <f t="shared" si="1"/>
        <v>-0.12368852029904635</v>
      </c>
      <c r="L25" s="11"/>
      <c r="M25" s="11">
        <v>0</v>
      </c>
      <c r="N25" s="11"/>
      <c r="O25" s="11">
        <v>-344504896</v>
      </c>
      <c r="P25" s="11"/>
      <c r="Q25" s="11">
        <v>0</v>
      </c>
      <c r="R25" s="11"/>
      <c r="S25" s="11">
        <f t="shared" si="2"/>
        <v>-344504896</v>
      </c>
      <c r="T25" s="11"/>
      <c r="U25" s="7">
        <f t="shared" si="3"/>
        <v>-7.5827460809966959E-3</v>
      </c>
      <c r="V25" s="11"/>
    </row>
    <row r="26" spans="1:22">
      <c r="A26" s="1" t="s">
        <v>31</v>
      </c>
      <c r="C26" s="11">
        <v>0</v>
      </c>
      <c r="D26" s="11"/>
      <c r="E26" s="11">
        <v>-79532666</v>
      </c>
      <c r="F26" s="11"/>
      <c r="G26" s="11">
        <v>0</v>
      </c>
      <c r="H26" s="11"/>
      <c r="I26" s="11">
        <f t="shared" si="0"/>
        <v>-79532666</v>
      </c>
      <c r="J26" s="11"/>
      <c r="K26" s="7">
        <f t="shared" si="1"/>
        <v>-2.8554827443273131E-2</v>
      </c>
      <c r="L26" s="11"/>
      <c r="M26" s="11">
        <v>0</v>
      </c>
      <c r="N26" s="11"/>
      <c r="O26" s="11">
        <v>-79532666</v>
      </c>
      <c r="P26" s="11"/>
      <c r="Q26" s="11">
        <v>0</v>
      </c>
      <c r="R26" s="11"/>
      <c r="S26" s="11">
        <f t="shared" si="2"/>
        <v>-79532666</v>
      </c>
      <c r="T26" s="11"/>
      <c r="U26" s="7">
        <f t="shared" si="3"/>
        <v>-1.7505586086727753E-3</v>
      </c>
      <c r="V26" s="11"/>
    </row>
    <row r="27" spans="1:22">
      <c r="A27" s="1" t="s">
        <v>25</v>
      </c>
      <c r="C27" s="11">
        <v>0</v>
      </c>
      <c r="D27" s="11"/>
      <c r="E27" s="11">
        <v>-14910306</v>
      </c>
      <c r="F27" s="11"/>
      <c r="G27" s="11">
        <v>0</v>
      </c>
      <c r="H27" s="11"/>
      <c r="I27" s="11">
        <f t="shared" si="0"/>
        <v>-14910306</v>
      </c>
      <c r="J27" s="11"/>
      <c r="K27" s="7">
        <f t="shared" si="1"/>
        <v>-5.3532873518460965E-3</v>
      </c>
      <c r="L27" s="11"/>
      <c r="M27" s="11">
        <v>0</v>
      </c>
      <c r="N27" s="11"/>
      <c r="O27" s="11">
        <v>835642458</v>
      </c>
      <c r="P27" s="11"/>
      <c r="Q27" s="11">
        <v>0</v>
      </c>
      <c r="R27" s="11"/>
      <c r="S27" s="11">
        <f t="shared" si="2"/>
        <v>835642458</v>
      </c>
      <c r="T27" s="11"/>
      <c r="U27" s="7">
        <f t="shared" si="3"/>
        <v>1.8392959424048203E-2</v>
      </c>
      <c r="V27" s="11"/>
    </row>
    <row r="28" spans="1:22">
      <c r="A28" s="1" t="s">
        <v>28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7">
        <f t="shared" si="1"/>
        <v>0</v>
      </c>
      <c r="L28" s="11"/>
      <c r="M28" s="11">
        <v>0</v>
      </c>
      <c r="N28" s="11"/>
      <c r="O28" s="11">
        <v>-58292925</v>
      </c>
      <c r="P28" s="11"/>
      <c r="Q28" s="11">
        <v>0</v>
      </c>
      <c r="R28" s="11"/>
      <c r="S28" s="11">
        <f>M28+O28+Q28</f>
        <v>-58292925</v>
      </c>
      <c r="T28" s="11"/>
      <c r="U28" s="7">
        <f t="shared" si="3"/>
        <v>-1.2830599905134128E-3</v>
      </c>
      <c r="V28" s="11"/>
    </row>
    <row r="29" spans="1:22" ht="24.75" thickBot="1">
      <c r="C29" s="12">
        <f>SUM(C8:C28)</f>
        <v>12228202100</v>
      </c>
      <c r="D29" s="11"/>
      <c r="E29" s="12">
        <f>SUM(E8:E28)</f>
        <v>-4484727319</v>
      </c>
      <c r="F29" s="11"/>
      <c r="G29" s="12">
        <f>SUM(G8:G28)</f>
        <v>-4958213124</v>
      </c>
      <c r="H29" s="11"/>
      <c r="I29" s="12">
        <f>SUM(I8:I28)</f>
        <v>2785261657</v>
      </c>
      <c r="J29" s="11"/>
      <c r="K29" s="15">
        <f>SUM(K8:K28)</f>
        <v>0.99999999999999989</v>
      </c>
      <c r="L29" s="11"/>
      <c r="M29" s="12">
        <f>SUM(M8:M28)</f>
        <v>62753047477</v>
      </c>
      <c r="N29" s="11"/>
      <c r="O29" s="12">
        <f>SUM(O8:O28)</f>
        <v>-30902525577</v>
      </c>
      <c r="P29" s="11"/>
      <c r="Q29" s="12">
        <f>SUM(Q8:Q28)</f>
        <v>13582213460</v>
      </c>
      <c r="R29" s="11"/>
      <c r="S29" s="12">
        <f>SUM(S8:S28)</f>
        <v>45432735360</v>
      </c>
      <c r="T29" s="11"/>
      <c r="U29" s="15">
        <f>SUM(U8:U28)</f>
        <v>0.99999999999999978</v>
      </c>
      <c r="V29" s="11"/>
    </row>
    <row r="30" spans="1:22" ht="24.75" thickTop="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7"/>
  <sheetViews>
    <sheetView rightToLeft="1" workbookViewId="0">
      <selection activeCell="E62" sqref="E62"/>
    </sheetView>
  </sheetViews>
  <sheetFormatPr defaultRowHeight="24"/>
  <cols>
    <col min="1" max="1" width="33.140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18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3" t="s">
        <v>184</v>
      </c>
      <c r="C6" s="24" t="s">
        <v>182</v>
      </c>
      <c r="D6" s="24" t="s">
        <v>182</v>
      </c>
      <c r="E6" s="24" t="s">
        <v>182</v>
      </c>
      <c r="F6" s="24" t="s">
        <v>182</v>
      </c>
      <c r="G6" s="24" t="s">
        <v>182</v>
      </c>
      <c r="H6" s="24" t="s">
        <v>182</v>
      </c>
      <c r="I6" s="24" t="s">
        <v>182</v>
      </c>
      <c r="K6" s="24" t="s">
        <v>183</v>
      </c>
      <c r="L6" s="24" t="s">
        <v>183</v>
      </c>
      <c r="M6" s="24" t="s">
        <v>183</v>
      </c>
      <c r="N6" s="24" t="s">
        <v>183</v>
      </c>
      <c r="O6" s="24" t="s">
        <v>183</v>
      </c>
      <c r="P6" s="24" t="s">
        <v>183</v>
      </c>
      <c r="Q6" s="24" t="s">
        <v>183</v>
      </c>
    </row>
    <row r="7" spans="1:17" ht="24.75">
      <c r="A7" s="24" t="s">
        <v>184</v>
      </c>
      <c r="C7" s="24" t="s">
        <v>224</v>
      </c>
      <c r="E7" s="24" t="s">
        <v>221</v>
      </c>
      <c r="G7" s="24" t="s">
        <v>222</v>
      </c>
      <c r="I7" s="24" t="s">
        <v>225</v>
      </c>
      <c r="K7" s="24" t="s">
        <v>224</v>
      </c>
      <c r="M7" s="24" t="s">
        <v>221</v>
      </c>
      <c r="O7" s="24" t="s">
        <v>222</v>
      </c>
      <c r="Q7" s="24" t="s">
        <v>225</v>
      </c>
    </row>
    <row r="8" spans="1:17">
      <c r="A8" s="1" t="s">
        <v>70</v>
      </c>
      <c r="C8" s="11">
        <v>0</v>
      </c>
      <c r="D8" s="11"/>
      <c r="E8" s="11">
        <v>0</v>
      </c>
      <c r="F8" s="11"/>
      <c r="G8" s="11">
        <v>4673634202</v>
      </c>
      <c r="H8" s="11"/>
      <c r="I8" s="11">
        <f>C8+E8+G8</f>
        <v>4673634202</v>
      </c>
      <c r="J8" s="11"/>
      <c r="K8" s="11">
        <v>0</v>
      </c>
      <c r="L8" s="11"/>
      <c r="M8" s="11">
        <v>0</v>
      </c>
      <c r="N8" s="11"/>
      <c r="O8" s="11">
        <v>4673634202</v>
      </c>
      <c r="P8" s="11"/>
      <c r="Q8" s="11">
        <f>K8+M8+O8</f>
        <v>4673634202</v>
      </c>
    </row>
    <row r="9" spans="1:17">
      <c r="A9" s="1" t="s">
        <v>127</v>
      </c>
      <c r="C9" s="11">
        <v>4667871558</v>
      </c>
      <c r="D9" s="11"/>
      <c r="E9" s="11">
        <v>-682696239</v>
      </c>
      <c r="F9" s="11"/>
      <c r="G9" s="11">
        <v>3116439656</v>
      </c>
      <c r="H9" s="11"/>
      <c r="I9" s="11">
        <f t="shared" ref="I9:I55" si="0">C9+E9+G9</f>
        <v>7101614975</v>
      </c>
      <c r="J9" s="11"/>
      <c r="K9" s="11">
        <v>31353761671</v>
      </c>
      <c r="L9" s="11"/>
      <c r="M9" s="11">
        <v>7104292113</v>
      </c>
      <c r="N9" s="11"/>
      <c r="O9" s="11">
        <v>3116439656</v>
      </c>
      <c r="P9" s="11"/>
      <c r="Q9" s="11">
        <f t="shared" ref="Q9:Q55" si="1">K9+M9+O9</f>
        <v>41574493440</v>
      </c>
    </row>
    <row r="10" spans="1:17">
      <c r="A10" s="1" t="s">
        <v>98</v>
      </c>
      <c r="C10" s="11">
        <v>0</v>
      </c>
      <c r="D10" s="11"/>
      <c r="E10" s="11">
        <v>-16928212162</v>
      </c>
      <c r="F10" s="11"/>
      <c r="G10" s="11">
        <v>25413613928</v>
      </c>
      <c r="H10" s="11"/>
      <c r="I10" s="11">
        <f t="shared" si="0"/>
        <v>8485401766</v>
      </c>
      <c r="J10" s="11"/>
      <c r="K10" s="11">
        <v>0</v>
      </c>
      <c r="L10" s="11"/>
      <c r="M10" s="11">
        <v>27258446877</v>
      </c>
      <c r="N10" s="11"/>
      <c r="O10" s="11">
        <v>42033221680</v>
      </c>
      <c r="P10" s="11"/>
      <c r="Q10" s="11">
        <f t="shared" si="1"/>
        <v>69291668557</v>
      </c>
    </row>
    <row r="11" spans="1:17">
      <c r="A11" s="1" t="s">
        <v>101</v>
      </c>
      <c r="C11" s="11">
        <v>0</v>
      </c>
      <c r="D11" s="11"/>
      <c r="E11" s="11">
        <v>-1508480524</v>
      </c>
      <c r="F11" s="11"/>
      <c r="G11" s="11">
        <v>2480361796</v>
      </c>
      <c r="H11" s="11"/>
      <c r="I11" s="11">
        <f t="shared" si="0"/>
        <v>971881272</v>
      </c>
      <c r="J11" s="11"/>
      <c r="K11" s="11">
        <v>0</v>
      </c>
      <c r="L11" s="11"/>
      <c r="M11" s="11">
        <v>2864531861</v>
      </c>
      <c r="N11" s="11"/>
      <c r="O11" s="11">
        <v>7065907853</v>
      </c>
      <c r="P11" s="11"/>
      <c r="Q11" s="11">
        <f t="shared" si="1"/>
        <v>9930439714</v>
      </c>
    </row>
    <row r="12" spans="1:17">
      <c r="A12" s="1" t="s">
        <v>125</v>
      </c>
      <c r="C12" s="11">
        <v>191051427</v>
      </c>
      <c r="D12" s="11"/>
      <c r="E12" s="11">
        <v>0</v>
      </c>
      <c r="F12" s="11"/>
      <c r="G12" s="11">
        <v>542126170</v>
      </c>
      <c r="H12" s="11"/>
      <c r="I12" s="11">
        <f t="shared" si="0"/>
        <v>733177597</v>
      </c>
      <c r="J12" s="11"/>
      <c r="K12" s="11">
        <v>4296005390</v>
      </c>
      <c r="L12" s="11"/>
      <c r="M12" s="11">
        <v>0</v>
      </c>
      <c r="N12" s="11"/>
      <c r="O12" s="11">
        <v>542126170</v>
      </c>
      <c r="P12" s="11"/>
      <c r="Q12" s="11">
        <f t="shared" si="1"/>
        <v>4838131560</v>
      </c>
    </row>
    <row r="13" spans="1:17">
      <c r="A13" s="1" t="s">
        <v>85</v>
      </c>
      <c r="C13" s="11">
        <v>0</v>
      </c>
      <c r="D13" s="11"/>
      <c r="E13" s="11">
        <v>-1832816276</v>
      </c>
      <c r="F13" s="11"/>
      <c r="G13" s="11">
        <v>2863169862</v>
      </c>
      <c r="H13" s="11"/>
      <c r="I13" s="11">
        <f t="shared" si="0"/>
        <v>1030353586</v>
      </c>
      <c r="J13" s="11"/>
      <c r="K13" s="11">
        <v>0</v>
      </c>
      <c r="L13" s="11"/>
      <c r="M13" s="11">
        <v>1887033264</v>
      </c>
      <c r="N13" s="11"/>
      <c r="O13" s="11">
        <v>2863169862</v>
      </c>
      <c r="P13" s="11"/>
      <c r="Q13" s="11">
        <f t="shared" si="1"/>
        <v>4750203126</v>
      </c>
    </row>
    <row r="14" spans="1:17">
      <c r="A14" s="1" t="s">
        <v>76</v>
      </c>
      <c r="C14" s="11">
        <v>0</v>
      </c>
      <c r="D14" s="11"/>
      <c r="E14" s="11">
        <v>768781276</v>
      </c>
      <c r="F14" s="11"/>
      <c r="G14" s="11">
        <v>837484106</v>
      </c>
      <c r="H14" s="11"/>
      <c r="I14" s="11">
        <f t="shared" si="0"/>
        <v>1606265382</v>
      </c>
      <c r="J14" s="11"/>
      <c r="K14" s="11">
        <v>0</v>
      </c>
      <c r="L14" s="11"/>
      <c r="M14" s="11">
        <v>1847852561</v>
      </c>
      <c r="N14" s="11"/>
      <c r="O14" s="11">
        <v>837484106</v>
      </c>
      <c r="P14" s="11"/>
      <c r="Q14" s="11">
        <f t="shared" si="1"/>
        <v>2685336667</v>
      </c>
    </row>
    <row r="15" spans="1:17">
      <c r="A15" s="1" t="s">
        <v>102</v>
      </c>
      <c r="C15" s="11">
        <v>0</v>
      </c>
      <c r="D15" s="11"/>
      <c r="E15" s="11">
        <v>-20118593175</v>
      </c>
      <c r="F15" s="11"/>
      <c r="G15" s="11">
        <v>24247016470</v>
      </c>
      <c r="H15" s="11"/>
      <c r="I15" s="11">
        <f t="shared" si="0"/>
        <v>4128423295</v>
      </c>
      <c r="J15" s="11"/>
      <c r="K15" s="11">
        <v>0</v>
      </c>
      <c r="L15" s="11"/>
      <c r="M15" s="11">
        <v>586633338</v>
      </c>
      <c r="N15" s="11"/>
      <c r="O15" s="11">
        <v>24247016470</v>
      </c>
      <c r="P15" s="11"/>
      <c r="Q15" s="11">
        <f t="shared" si="1"/>
        <v>24833649808</v>
      </c>
    </row>
    <row r="16" spans="1:17">
      <c r="A16" s="1" t="s">
        <v>58</v>
      </c>
      <c r="C16" s="11">
        <v>0</v>
      </c>
      <c r="D16" s="11"/>
      <c r="E16" s="11">
        <v>2772611501</v>
      </c>
      <c r="F16" s="11"/>
      <c r="G16" s="11">
        <v>2208737186</v>
      </c>
      <c r="H16" s="11"/>
      <c r="I16" s="11">
        <f t="shared" si="0"/>
        <v>4981348687</v>
      </c>
      <c r="J16" s="11"/>
      <c r="K16" s="11">
        <v>0</v>
      </c>
      <c r="L16" s="11"/>
      <c r="M16" s="11">
        <v>19788314696</v>
      </c>
      <c r="N16" s="11"/>
      <c r="O16" s="11">
        <v>2208737186</v>
      </c>
      <c r="P16" s="11"/>
      <c r="Q16" s="11">
        <f t="shared" si="1"/>
        <v>21997051882</v>
      </c>
    </row>
    <row r="17" spans="1:17">
      <c r="A17" s="1" t="s">
        <v>114</v>
      </c>
      <c r="C17" s="11">
        <v>0</v>
      </c>
      <c r="D17" s="11"/>
      <c r="E17" s="11">
        <v>81774341</v>
      </c>
      <c r="F17" s="11"/>
      <c r="G17" s="11">
        <v>192986583</v>
      </c>
      <c r="H17" s="11"/>
      <c r="I17" s="11">
        <f t="shared" si="0"/>
        <v>274760924</v>
      </c>
      <c r="J17" s="11"/>
      <c r="K17" s="11">
        <v>0</v>
      </c>
      <c r="L17" s="11"/>
      <c r="M17" s="11">
        <v>51973914</v>
      </c>
      <c r="N17" s="11"/>
      <c r="O17" s="11">
        <v>192986583</v>
      </c>
      <c r="P17" s="11"/>
      <c r="Q17" s="11">
        <f t="shared" si="1"/>
        <v>244960497</v>
      </c>
    </row>
    <row r="18" spans="1:17">
      <c r="A18" s="1" t="s">
        <v>67</v>
      </c>
      <c r="C18" s="11">
        <v>0</v>
      </c>
      <c r="D18" s="11"/>
      <c r="E18" s="11">
        <v>0</v>
      </c>
      <c r="F18" s="11"/>
      <c r="G18" s="11">
        <v>512154350</v>
      </c>
      <c r="H18" s="11"/>
      <c r="I18" s="11">
        <f t="shared" si="0"/>
        <v>512154350</v>
      </c>
      <c r="J18" s="11"/>
      <c r="K18" s="11">
        <v>0</v>
      </c>
      <c r="L18" s="11"/>
      <c r="M18" s="11">
        <v>0</v>
      </c>
      <c r="N18" s="11"/>
      <c r="O18" s="11">
        <v>512154350</v>
      </c>
      <c r="P18" s="11"/>
      <c r="Q18" s="11">
        <f t="shared" si="1"/>
        <v>512154350</v>
      </c>
    </row>
    <row r="19" spans="1:17">
      <c r="A19" s="1" t="s">
        <v>89</v>
      </c>
      <c r="C19" s="11">
        <v>0</v>
      </c>
      <c r="D19" s="11"/>
      <c r="E19" s="11">
        <v>2785103336</v>
      </c>
      <c r="F19" s="11"/>
      <c r="G19" s="11">
        <v>4528523014</v>
      </c>
      <c r="H19" s="11"/>
      <c r="I19" s="11">
        <f t="shared" si="0"/>
        <v>7313626350</v>
      </c>
      <c r="J19" s="11"/>
      <c r="K19" s="11">
        <v>0</v>
      </c>
      <c r="L19" s="11"/>
      <c r="M19" s="11">
        <v>37855257575</v>
      </c>
      <c r="N19" s="11"/>
      <c r="O19" s="11">
        <v>4528523014</v>
      </c>
      <c r="P19" s="11"/>
      <c r="Q19" s="11">
        <f t="shared" si="1"/>
        <v>42383780589</v>
      </c>
    </row>
    <row r="20" spans="1:17">
      <c r="A20" s="1" t="s">
        <v>215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0</v>
      </c>
      <c r="L20" s="11"/>
      <c r="M20" s="11">
        <v>0</v>
      </c>
      <c r="N20" s="11"/>
      <c r="O20" s="11">
        <v>2048372517</v>
      </c>
      <c r="P20" s="11"/>
      <c r="Q20" s="11">
        <f t="shared" si="1"/>
        <v>2048372517</v>
      </c>
    </row>
    <row r="21" spans="1:17">
      <c r="A21" s="1" t="s">
        <v>194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3483690677</v>
      </c>
      <c r="L21" s="11"/>
      <c r="M21" s="11">
        <v>0</v>
      </c>
      <c r="N21" s="11"/>
      <c r="O21" s="11">
        <v>1872227538</v>
      </c>
      <c r="P21" s="11"/>
      <c r="Q21" s="11">
        <f t="shared" si="1"/>
        <v>5355918215</v>
      </c>
    </row>
    <row r="22" spans="1:17">
      <c r="A22" s="1" t="s">
        <v>190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1423603115</v>
      </c>
      <c r="L22" s="11"/>
      <c r="M22" s="11">
        <v>0</v>
      </c>
      <c r="N22" s="11"/>
      <c r="O22" s="11">
        <v>20843750</v>
      </c>
      <c r="P22" s="11"/>
      <c r="Q22" s="11">
        <f t="shared" si="1"/>
        <v>1444446865</v>
      </c>
    </row>
    <row r="23" spans="1:17">
      <c r="A23" s="1" t="s">
        <v>216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0</v>
      </c>
      <c r="L23" s="11"/>
      <c r="M23" s="11">
        <v>0</v>
      </c>
      <c r="N23" s="11"/>
      <c r="O23" s="11">
        <v>2513436693</v>
      </c>
      <c r="P23" s="11"/>
      <c r="Q23" s="11">
        <f t="shared" si="1"/>
        <v>2513436693</v>
      </c>
    </row>
    <row r="24" spans="1:17">
      <c r="A24" s="1" t="s">
        <v>217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0</v>
      </c>
      <c r="L24" s="11"/>
      <c r="M24" s="11">
        <v>0</v>
      </c>
      <c r="N24" s="11"/>
      <c r="O24" s="11">
        <v>23071578892</v>
      </c>
      <c r="P24" s="11"/>
      <c r="Q24" s="11">
        <f t="shared" si="1"/>
        <v>23071578892</v>
      </c>
    </row>
    <row r="25" spans="1:17">
      <c r="A25" s="1" t="s">
        <v>192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349122</v>
      </c>
      <c r="L25" s="11"/>
      <c r="M25" s="11">
        <v>0</v>
      </c>
      <c r="N25" s="11"/>
      <c r="O25" s="11">
        <v>667643</v>
      </c>
      <c r="P25" s="11"/>
      <c r="Q25" s="11">
        <f t="shared" si="1"/>
        <v>1016765</v>
      </c>
    </row>
    <row r="26" spans="1:17">
      <c r="A26" s="1" t="s">
        <v>218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0</v>
      </c>
      <c r="L26" s="11"/>
      <c r="M26" s="11">
        <v>0</v>
      </c>
      <c r="N26" s="11"/>
      <c r="O26" s="11">
        <v>4388620988</v>
      </c>
      <c r="P26" s="11"/>
      <c r="Q26" s="11">
        <f t="shared" si="1"/>
        <v>4388620988</v>
      </c>
    </row>
    <row r="27" spans="1:17">
      <c r="A27" s="1" t="s">
        <v>92</v>
      </c>
      <c r="C27" s="11">
        <v>0</v>
      </c>
      <c r="D27" s="11"/>
      <c r="E27" s="11">
        <v>4805166796</v>
      </c>
      <c r="F27" s="11"/>
      <c r="G27" s="11">
        <v>0</v>
      </c>
      <c r="H27" s="11"/>
      <c r="I27" s="11">
        <f t="shared" si="0"/>
        <v>4805166796</v>
      </c>
      <c r="J27" s="11"/>
      <c r="K27" s="11">
        <v>0</v>
      </c>
      <c r="L27" s="11"/>
      <c r="M27" s="11">
        <v>27856220098</v>
      </c>
      <c r="N27" s="11"/>
      <c r="O27" s="11">
        <v>2918470934</v>
      </c>
      <c r="P27" s="11"/>
      <c r="Q27" s="11">
        <f t="shared" si="1"/>
        <v>30774691032</v>
      </c>
    </row>
    <row r="28" spans="1:17">
      <c r="A28" s="1" t="s">
        <v>117</v>
      </c>
      <c r="C28" s="11">
        <v>0</v>
      </c>
      <c r="D28" s="11"/>
      <c r="E28" s="11">
        <v>1935238649</v>
      </c>
      <c r="F28" s="11"/>
      <c r="G28" s="11">
        <v>0</v>
      </c>
      <c r="H28" s="11"/>
      <c r="I28" s="11">
        <f t="shared" si="0"/>
        <v>1935238649</v>
      </c>
      <c r="J28" s="11"/>
      <c r="K28" s="11">
        <v>0</v>
      </c>
      <c r="L28" s="11"/>
      <c r="M28" s="11">
        <v>7619882376</v>
      </c>
      <c r="N28" s="11"/>
      <c r="O28" s="11">
        <v>163770316</v>
      </c>
      <c r="P28" s="11"/>
      <c r="Q28" s="11">
        <f t="shared" si="1"/>
        <v>7783652692</v>
      </c>
    </row>
    <row r="29" spans="1:17">
      <c r="A29" s="1" t="s">
        <v>64</v>
      </c>
      <c r="C29" s="11">
        <v>0</v>
      </c>
      <c r="D29" s="11"/>
      <c r="E29" s="11">
        <v>1777984184</v>
      </c>
      <c r="F29" s="11"/>
      <c r="G29" s="11">
        <v>0</v>
      </c>
      <c r="H29" s="11"/>
      <c r="I29" s="11">
        <f t="shared" si="0"/>
        <v>1777984184</v>
      </c>
      <c r="J29" s="11"/>
      <c r="K29" s="11">
        <v>0</v>
      </c>
      <c r="L29" s="11"/>
      <c r="M29" s="11">
        <v>4529300555</v>
      </c>
      <c r="N29" s="11"/>
      <c r="O29" s="11">
        <v>9517349014</v>
      </c>
      <c r="P29" s="11"/>
      <c r="Q29" s="11">
        <f t="shared" si="1"/>
        <v>14046649569</v>
      </c>
    </row>
    <row r="30" spans="1:17">
      <c r="A30" s="1" t="s">
        <v>219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0</v>
      </c>
      <c r="L30" s="11"/>
      <c r="M30" s="11">
        <v>0</v>
      </c>
      <c r="N30" s="11"/>
      <c r="O30" s="11">
        <v>23097744326</v>
      </c>
      <c r="P30" s="11"/>
      <c r="Q30" s="11">
        <f t="shared" si="1"/>
        <v>23097744326</v>
      </c>
    </row>
    <row r="31" spans="1:17">
      <c r="A31" s="1" t="s">
        <v>148</v>
      </c>
      <c r="C31" s="11">
        <v>1137987036</v>
      </c>
      <c r="D31" s="11"/>
      <c r="E31" s="11">
        <v>177567810</v>
      </c>
      <c r="F31" s="11"/>
      <c r="G31" s="11">
        <v>0</v>
      </c>
      <c r="H31" s="11"/>
      <c r="I31" s="11">
        <f t="shared" si="0"/>
        <v>1315554846</v>
      </c>
      <c r="J31" s="11"/>
      <c r="K31" s="11">
        <v>7164239721</v>
      </c>
      <c r="L31" s="11"/>
      <c r="M31" s="11">
        <v>-452542961</v>
      </c>
      <c r="N31" s="11"/>
      <c r="O31" s="11">
        <v>-999818750</v>
      </c>
      <c r="P31" s="11"/>
      <c r="Q31" s="11">
        <f t="shared" si="1"/>
        <v>5711878010</v>
      </c>
    </row>
    <row r="32" spans="1:17">
      <c r="A32" s="1" t="s">
        <v>196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395476026</v>
      </c>
      <c r="L32" s="11"/>
      <c r="M32" s="11">
        <v>0</v>
      </c>
      <c r="N32" s="11"/>
      <c r="O32" s="11">
        <v>2212428</v>
      </c>
      <c r="P32" s="11"/>
      <c r="Q32" s="11">
        <f t="shared" si="1"/>
        <v>397688454</v>
      </c>
    </row>
    <row r="33" spans="1:17">
      <c r="A33" s="1" t="s">
        <v>145</v>
      </c>
      <c r="C33" s="11">
        <v>834523827</v>
      </c>
      <c r="D33" s="11"/>
      <c r="E33" s="11">
        <v>134120686</v>
      </c>
      <c r="F33" s="11"/>
      <c r="G33" s="11">
        <v>0</v>
      </c>
      <c r="H33" s="11"/>
      <c r="I33" s="11">
        <f t="shared" si="0"/>
        <v>968644513</v>
      </c>
      <c r="J33" s="11"/>
      <c r="K33" s="11">
        <v>4960307477</v>
      </c>
      <c r="L33" s="11"/>
      <c r="M33" s="11">
        <v>-341818034</v>
      </c>
      <c r="N33" s="11"/>
      <c r="O33" s="11">
        <v>0</v>
      </c>
      <c r="P33" s="11"/>
      <c r="Q33" s="11">
        <f t="shared" si="1"/>
        <v>4618489443</v>
      </c>
    </row>
    <row r="34" spans="1:17">
      <c r="A34" s="1" t="s">
        <v>122</v>
      </c>
      <c r="C34" s="11">
        <v>4507356838</v>
      </c>
      <c r="D34" s="11"/>
      <c r="E34" s="11">
        <v>1787675925</v>
      </c>
      <c r="F34" s="11"/>
      <c r="G34" s="11">
        <v>0</v>
      </c>
      <c r="H34" s="11"/>
      <c r="I34" s="11">
        <f t="shared" si="0"/>
        <v>6295032763</v>
      </c>
      <c r="J34" s="11"/>
      <c r="K34" s="11">
        <v>12699519433</v>
      </c>
      <c r="L34" s="11"/>
      <c r="M34" s="11">
        <v>2841253031</v>
      </c>
      <c r="N34" s="11"/>
      <c r="O34" s="11">
        <v>0</v>
      </c>
      <c r="P34" s="11"/>
      <c r="Q34" s="11">
        <f t="shared" si="1"/>
        <v>15540772464</v>
      </c>
    </row>
    <row r="35" spans="1:17">
      <c r="A35" s="1" t="s">
        <v>138</v>
      </c>
      <c r="C35" s="11">
        <v>668462010</v>
      </c>
      <c r="D35" s="11"/>
      <c r="E35" s="11">
        <v>184966469</v>
      </c>
      <c r="F35" s="11"/>
      <c r="G35" s="11">
        <v>0</v>
      </c>
      <c r="H35" s="11"/>
      <c r="I35" s="11">
        <f t="shared" si="0"/>
        <v>853428479</v>
      </c>
      <c r="J35" s="11"/>
      <c r="K35" s="11">
        <v>4031450661</v>
      </c>
      <c r="L35" s="11"/>
      <c r="M35" s="11">
        <v>1409594465</v>
      </c>
      <c r="N35" s="11"/>
      <c r="O35" s="11">
        <v>0</v>
      </c>
      <c r="P35" s="11"/>
      <c r="Q35" s="11">
        <f t="shared" si="1"/>
        <v>5441045126</v>
      </c>
    </row>
    <row r="36" spans="1:17">
      <c r="A36" s="1" t="s">
        <v>135</v>
      </c>
      <c r="C36" s="11">
        <v>1309173321</v>
      </c>
      <c r="D36" s="11"/>
      <c r="E36" s="11">
        <v>249954688</v>
      </c>
      <c r="F36" s="11"/>
      <c r="G36" s="11">
        <v>0</v>
      </c>
      <c r="H36" s="11"/>
      <c r="I36" s="11">
        <f t="shared" si="0"/>
        <v>1559128009</v>
      </c>
      <c r="J36" s="11"/>
      <c r="K36" s="11">
        <v>8063191685</v>
      </c>
      <c r="L36" s="11"/>
      <c r="M36" s="11">
        <v>2943666364</v>
      </c>
      <c r="N36" s="11"/>
      <c r="O36" s="11">
        <v>0</v>
      </c>
      <c r="P36" s="11"/>
      <c r="Q36" s="11">
        <f t="shared" si="1"/>
        <v>11006858049</v>
      </c>
    </row>
    <row r="37" spans="1:17">
      <c r="A37" s="1" t="s">
        <v>141</v>
      </c>
      <c r="C37" s="11">
        <v>3365423092</v>
      </c>
      <c r="D37" s="11"/>
      <c r="E37" s="11">
        <v>643903271</v>
      </c>
      <c r="F37" s="11"/>
      <c r="G37" s="11">
        <v>0</v>
      </c>
      <c r="H37" s="11"/>
      <c r="I37" s="11">
        <f t="shared" si="0"/>
        <v>4009326363</v>
      </c>
      <c r="J37" s="11"/>
      <c r="K37" s="11">
        <v>20962337644</v>
      </c>
      <c r="L37" s="11"/>
      <c r="M37" s="11">
        <v>7813403564</v>
      </c>
      <c r="N37" s="11"/>
      <c r="O37" s="11">
        <v>0</v>
      </c>
      <c r="P37" s="11"/>
      <c r="Q37" s="11">
        <f t="shared" si="1"/>
        <v>28775741208</v>
      </c>
    </row>
    <row r="38" spans="1:17">
      <c r="A38" s="1" t="s">
        <v>144</v>
      </c>
      <c r="C38" s="11">
        <v>4551630350</v>
      </c>
      <c r="D38" s="11"/>
      <c r="E38" s="11">
        <v>1477284003</v>
      </c>
      <c r="F38" s="11"/>
      <c r="G38" s="11">
        <v>0</v>
      </c>
      <c r="H38" s="11"/>
      <c r="I38" s="11">
        <f t="shared" si="0"/>
        <v>6028914353</v>
      </c>
      <c r="J38" s="11"/>
      <c r="K38" s="11">
        <v>25309543092</v>
      </c>
      <c r="L38" s="11"/>
      <c r="M38" s="11">
        <v>6148395496</v>
      </c>
      <c r="N38" s="11"/>
      <c r="O38" s="11">
        <v>0</v>
      </c>
      <c r="P38" s="11"/>
      <c r="Q38" s="11">
        <f t="shared" si="1"/>
        <v>31457938588</v>
      </c>
    </row>
    <row r="39" spans="1:17">
      <c r="A39" s="1" t="s">
        <v>133</v>
      </c>
      <c r="C39" s="11">
        <v>2858323704</v>
      </c>
      <c r="D39" s="11"/>
      <c r="E39" s="11">
        <v>923432597</v>
      </c>
      <c r="F39" s="11"/>
      <c r="G39" s="11">
        <v>0</v>
      </c>
      <c r="H39" s="11"/>
      <c r="I39" s="11">
        <f t="shared" si="0"/>
        <v>3781756301</v>
      </c>
      <c r="J39" s="11"/>
      <c r="K39" s="11">
        <v>17130302354</v>
      </c>
      <c r="L39" s="11"/>
      <c r="M39" s="11">
        <v>3601347137</v>
      </c>
      <c r="N39" s="11"/>
      <c r="O39" s="11">
        <v>0</v>
      </c>
      <c r="P39" s="11"/>
      <c r="Q39" s="11">
        <f t="shared" si="1"/>
        <v>20731649491</v>
      </c>
    </row>
    <row r="40" spans="1:17">
      <c r="A40" s="1" t="s">
        <v>130</v>
      </c>
      <c r="C40" s="11">
        <v>3060694812</v>
      </c>
      <c r="D40" s="11"/>
      <c r="E40" s="11">
        <v>674077802</v>
      </c>
      <c r="F40" s="11"/>
      <c r="G40" s="11">
        <v>0</v>
      </c>
      <c r="H40" s="11"/>
      <c r="I40" s="11">
        <f t="shared" si="0"/>
        <v>3734772614</v>
      </c>
      <c r="J40" s="11"/>
      <c r="K40" s="11">
        <v>17139630838</v>
      </c>
      <c r="L40" s="11"/>
      <c r="M40" s="11">
        <v>5159464678</v>
      </c>
      <c r="N40" s="11"/>
      <c r="O40" s="11">
        <v>0</v>
      </c>
      <c r="P40" s="11"/>
      <c r="Q40" s="11">
        <f t="shared" si="1"/>
        <v>22299095516</v>
      </c>
    </row>
    <row r="41" spans="1:17">
      <c r="A41" s="1" t="s">
        <v>87</v>
      </c>
      <c r="C41" s="11">
        <v>0</v>
      </c>
      <c r="D41" s="11"/>
      <c r="E41" s="11">
        <v>771250917</v>
      </c>
      <c r="F41" s="11"/>
      <c r="G41" s="11">
        <v>0</v>
      </c>
      <c r="H41" s="11"/>
      <c r="I41" s="11">
        <f t="shared" si="0"/>
        <v>771250917</v>
      </c>
      <c r="J41" s="11"/>
      <c r="K41" s="11">
        <v>0</v>
      </c>
      <c r="L41" s="11"/>
      <c r="M41" s="11">
        <v>2596343398</v>
      </c>
      <c r="N41" s="11"/>
      <c r="O41" s="11">
        <v>0</v>
      </c>
      <c r="P41" s="11"/>
      <c r="Q41" s="11">
        <f t="shared" si="1"/>
        <v>2596343398</v>
      </c>
    </row>
    <row r="42" spans="1:17">
      <c r="A42" s="1" t="s">
        <v>95</v>
      </c>
      <c r="C42" s="11">
        <v>0</v>
      </c>
      <c r="D42" s="11"/>
      <c r="E42" s="11">
        <v>73692815</v>
      </c>
      <c r="F42" s="11"/>
      <c r="G42" s="11">
        <v>0</v>
      </c>
      <c r="H42" s="11"/>
      <c r="I42" s="11">
        <f t="shared" si="0"/>
        <v>73692815</v>
      </c>
      <c r="J42" s="11"/>
      <c r="K42" s="11">
        <v>0</v>
      </c>
      <c r="L42" s="11"/>
      <c r="M42" s="11">
        <v>423171424</v>
      </c>
      <c r="N42" s="11"/>
      <c r="O42" s="11">
        <v>0</v>
      </c>
      <c r="P42" s="11"/>
      <c r="Q42" s="11">
        <f t="shared" si="1"/>
        <v>423171424</v>
      </c>
    </row>
    <row r="43" spans="1:17">
      <c r="A43" s="1" t="s">
        <v>108</v>
      </c>
      <c r="C43" s="11">
        <v>0</v>
      </c>
      <c r="D43" s="11"/>
      <c r="E43" s="11">
        <v>1588591517</v>
      </c>
      <c r="F43" s="11"/>
      <c r="G43" s="11">
        <v>0</v>
      </c>
      <c r="H43" s="11"/>
      <c r="I43" s="11">
        <f t="shared" si="0"/>
        <v>1588591517</v>
      </c>
      <c r="J43" s="11"/>
      <c r="K43" s="11">
        <v>0</v>
      </c>
      <c r="L43" s="11"/>
      <c r="M43" s="11">
        <v>3710909013</v>
      </c>
      <c r="N43" s="11"/>
      <c r="O43" s="11">
        <v>0</v>
      </c>
      <c r="P43" s="11"/>
      <c r="Q43" s="11">
        <f t="shared" si="1"/>
        <v>3710909013</v>
      </c>
    </row>
    <row r="44" spans="1:17">
      <c r="A44" s="1" t="s">
        <v>105</v>
      </c>
      <c r="C44" s="11">
        <v>0</v>
      </c>
      <c r="D44" s="11"/>
      <c r="E44" s="11">
        <v>5435034</v>
      </c>
      <c r="F44" s="11"/>
      <c r="G44" s="11">
        <v>0</v>
      </c>
      <c r="H44" s="11"/>
      <c r="I44" s="11">
        <f t="shared" si="0"/>
        <v>5435034</v>
      </c>
      <c r="J44" s="11"/>
      <c r="K44" s="11">
        <v>0</v>
      </c>
      <c r="L44" s="11"/>
      <c r="M44" s="11">
        <v>14281204</v>
      </c>
      <c r="N44" s="11"/>
      <c r="O44" s="11">
        <v>0</v>
      </c>
      <c r="P44" s="11"/>
      <c r="Q44" s="11">
        <f t="shared" si="1"/>
        <v>14281204</v>
      </c>
    </row>
    <row r="45" spans="1:17">
      <c r="A45" s="1" t="s">
        <v>73</v>
      </c>
      <c r="C45" s="11">
        <v>0</v>
      </c>
      <c r="D45" s="11"/>
      <c r="E45" s="11">
        <v>801288170</v>
      </c>
      <c r="F45" s="11"/>
      <c r="G45" s="11">
        <v>0</v>
      </c>
      <c r="H45" s="11"/>
      <c r="I45" s="11">
        <f t="shared" si="0"/>
        <v>801288170</v>
      </c>
      <c r="J45" s="11"/>
      <c r="K45" s="11">
        <v>0</v>
      </c>
      <c r="L45" s="11"/>
      <c r="M45" s="11">
        <v>4482607020</v>
      </c>
      <c r="N45" s="11"/>
      <c r="O45" s="11">
        <v>0</v>
      </c>
      <c r="P45" s="11"/>
      <c r="Q45" s="11">
        <f t="shared" si="1"/>
        <v>4482607020</v>
      </c>
    </row>
    <row r="46" spans="1:17">
      <c r="A46" s="1" t="s">
        <v>61</v>
      </c>
      <c r="C46" s="11">
        <v>0</v>
      </c>
      <c r="D46" s="11"/>
      <c r="E46" s="11">
        <v>6512577738</v>
      </c>
      <c r="F46" s="11"/>
      <c r="G46" s="11">
        <v>0</v>
      </c>
      <c r="H46" s="11"/>
      <c r="I46" s="11">
        <f t="shared" si="0"/>
        <v>6512577738</v>
      </c>
      <c r="J46" s="11"/>
      <c r="K46" s="11">
        <v>0</v>
      </c>
      <c r="L46" s="11"/>
      <c r="M46" s="11">
        <v>23191275275</v>
      </c>
      <c r="N46" s="11"/>
      <c r="O46" s="11">
        <v>0</v>
      </c>
      <c r="P46" s="11"/>
      <c r="Q46" s="11">
        <f t="shared" si="1"/>
        <v>23191275275</v>
      </c>
    </row>
    <row r="47" spans="1:17">
      <c r="A47" s="1" t="s">
        <v>82</v>
      </c>
      <c r="C47" s="11">
        <v>0</v>
      </c>
      <c r="D47" s="11"/>
      <c r="E47" s="11">
        <v>1916448623</v>
      </c>
      <c r="F47" s="11"/>
      <c r="G47" s="11">
        <v>0</v>
      </c>
      <c r="H47" s="11"/>
      <c r="I47" s="11">
        <f t="shared" si="0"/>
        <v>1916448623</v>
      </c>
      <c r="J47" s="11"/>
      <c r="K47" s="11">
        <v>0</v>
      </c>
      <c r="L47" s="11"/>
      <c r="M47" s="11">
        <v>4264198312</v>
      </c>
      <c r="N47" s="11"/>
      <c r="O47" s="11">
        <v>0</v>
      </c>
      <c r="P47" s="11"/>
      <c r="Q47" s="11">
        <f t="shared" si="1"/>
        <v>4264198312</v>
      </c>
    </row>
    <row r="48" spans="1:17">
      <c r="A48" s="1" t="s">
        <v>151</v>
      </c>
      <c r="C48" s="11">
        <v>0</v>
      </c>
      <c r="D48" s="11"/>
      <c r="E48" s="11">
        <v>48206488</v>
      </c>
      <c r="F48" s="11"/>
      <c r="G48" s="11">
        <v>0</v>
      </c>
      <c r="H48" s="11"/>
      <c r="I48" s="11">
        <f t="shared" si="0"/>
        <v>48206488</v>
      </c>
      <c r="J48" s="11"/>
      <c r="K48" s="11">
        <v>0</v>
      </c>
      <c r="L48" s="11"/>
      <c r="M48" s="11">
        <v>48206488</v>
      </c>
      <c r="N48" s="11"/>
      <c r="O48" s="11">
        <v>0</v>
      </c>
      <c r="P48" s="11"/>
      <c r="Q48" s="11">
        <f t="shared" si="1"/>
        <v>48206488</v>
      </c>
    </row>
    <row r="49" spans="1:17">
      <c r="A49" s="1" t="s">
        <v>111</v>
      </c>
      <c r="C49" s="11">
        <v>0</v>
      </c>
      <c r="D49" s="11"/>
      <c r="E49" s="11">
        <v>567186373</v>
      </c>
      <c r="F49" s="11"/>
      <c r="G49" s="11">
        <v>0</v>
      </c>
      <c r="H49" s="11"/>
      <c r="I49" s="11">
        <f t="shared" si="0"/>
        <v>567186373</v>
      </c>
      <c r="J49" s="11"/>
      <c r="K49" s="11">
        <v>0</v>
      </c>
      <c r="L49" s="11"/>
      <c r="M49" s="11">
        <v>2401788135</v>
      </c>
      <c r="N49" s="11"/>
      <c r="O49" s="11">
        <v>0</v>
      </c>
      <c r="P49" s="11"/>
      <c r="Q49" s="11">
        <f t="shared" si="1"/>
        <v>2401788135</v>
      </c>
    </row>
    <row r="50" spans="1:17">
      <c r="A50" s="1" t="s">
        <v>149</v>
      </c>
      <c r="C50" s="11">
        <v>0</v>
      </c>
      <c r="D50" s="11"/>
      <c r="E50" s="11">
        <v>102177472</v>
      </c>
      <c r="F50" s="11"/>
      <c r="G50" s="11">
        <v>0</v>
      </c>
      <c r="H50" s="11"/>
      <c r="I50" s="11">
        <f t="shared" si="0"/>
        <v>102177472</v>
      </c>
      <c r="J50" s="11"/>
      <c r="K50" s="11">
        <v>0</v>
      </c>
      <c r="L50" s="11"/>
      <c r="M50" s="11">
        <v>102177459</v>
      </c>
      <c r="N50" s="11"/>
      <c r="O50" s="11">
        <v>0</v>
      </c>
      <c r="P50" s="11"/>
      <c r="Q50" s="11">
        <f t="shared" si="1"/>
        <v>102177459</v>
      </c>
    </row>
    <row r="51" spans="1:17">
      <c r="A51" s="1" t="s">
        <v>55</v>
      </c>
      <c r="C51" s="11">
        <v>0</v>
      </c>
      <c r="D51" s="11"/>
      <c r="E51" s="11">
        <v>384611577</v>
      </c>
      <c r="F51" s="11"/>
      <c r="G51" s="11">
        <v>0</v>
      </c>
      <c r="H51" s="11"/>
      <c r="I51" s="11">
        <f t="shared" si="0"/>
        <v>384611577</v>
      </c>
      <c r="J51" s="11"/>
      <c r="K51" s="11">
        <v>0</v>
      </c>
      <c r="L51" s="11"/>
      <c r="M51" s="11">
        <v>950617961</v>
      </c>
      <c r="N51" s="11"/>
      <c r="O51" s="11">
        <v>0</v>
      </c>
      <c r="P51" s="11"/>
      <c r="Q51" s="11">
        <f t="shared" si="1"/>
        <v>950617961</v>
      </c>
    </row>
    <row r="52" spans="1:17">
      <c r="A52" s="1" t="s">
        <v>119</v>
      </c>
      <c r="C52" s="11">
        <v>0</v>
      </c>
      <c r="D52" s="11"/>
      <c r="E52" s="11">
        <v>866374270</v>
      </c>
      <c r="F52" s="11"/>
      <c r="G52" s="11">
        <v>0</v>
      </c>
      <c r="H52" s="11"/>
      <c r="I52" s="11">
        <f t="shared" si="0"/>
        <v>866374270</v>
      </c>
      <c r="J52" s="11"/>
      <c r="K52" s="11">
        <v>0</v>
      </c>
      <c r="L52" s="11"/>
      <c r="M52" s="11">
        <v>2898784776</v>
      </c>
      <c r="N52" s="11"/>
      <c r="O52" s="11">
        <v>0</v>
      </c>
      <c r="P52" s="11"/>
      <c r="Q52" s="11">
        <f t="shared" si="1"/>
        <v>2898784776</v>
      </c>
    </row>
    <row r="53" spans="1:17">
      <c r="A53" s="1" t="s">
        <v>51</v>
      </c>
      <c r="C53" s="11">
        <v>0</v>
      </c>
      <c r="D53" s="11"/>
      <c r="E53" s="11">
        <v>155508978</v>
      </c>
      <c r="F53" s="11"/>
      <c r="G53" s="11">
        <v>0</v>
      </c>
      <c r="H53" s="11"/>
      <c r="I53" s="11">
        <f t="shared" si="0"/>
        <v>155508978</v>
      </c>
      <c r="J53" s="11"/>
      <c r="K53" s="11">
        <v>0</v>
      </c>
      <c r="L53" s="11"/>
      <c r="M53" s="11">
        <v>359398746</v>
      </c>
      <c r="N53" s="11"/>
      <c r="O53" s="11">
        <v>0</v>
      </c>
      <c r="P53" s="11"/>
      <c r="Q53" s="11">
        <f t="shared" si="1"/>
        <v>359398746</v>
      </c>
    </row>
    <row r="54" spans="1:17">
      <c r="A54" s="1" t="s">
        <v>79</v>
      </c>
      <c r="C54" s="11">
        <v>0</v>
      </c>
      <c r="D54" s="11"/>
      <c r="E54" s="11">
        <v>3306852477</v>
      </c>
      <c r="F54" s="11"/>
      <c r="G54" s="11">
        <v>0</v>
      </c>
      <c r="H54" s="11"/>
      <c r="I54" s="11">
        <f t="shared" si="0"/>
        <v>3306852477</v>
      </c>
      <c r="J54" s="11"/>
      <c r="K54" s="11">
        <v>0</v>
      </c>
      <c r="L54" s="11"/>
      <c r="M54" s="11">
        <v>18550976116</v>
      </c>
      <c r="N54" s="11"/>
      <c r="O54" s="11">
        <v>0</v>
      </c>
      <c r="P54" s="11"/>
      <c r="Q54" s="11">
        <f t="shared" si="1"/>
        <v>18550976116</v>
      </c>
    </row>
    <row r="55" spans="1:17">
      <c r="A55" s="1" t="s">
        <v>153</v>
      </c>
      <c r="C55" s="11">
        <v>0</v>
      </c>
      <c r="D55" s="11"/>
      <c r="E55" s="11">
        <v>1928263377</v>
      </c>
      <c r="F55" s="11"/>
      <c r="G55" s="11">
        <v>0</v>
      </c>
      <c r="H55" s="11"/>
      <c r="I55" s="11">
        <f t="shared" si="0"/>
        <v>1928263377</v>
      </c>
      <c r="J55" s="11"/>
      <c r="K55" s="11">
        <v>0</v>
      </c>
      <c r="L55" s="11"/>
      <c r="M55" s="11">
        <v>1928263377</v>
      </c>
      <c r="N55" s="11"/>
      <c r="O55" s="11">
        <v>0</v>
      </c>
      <c r="P55" s="11"/>
      <c r="Q55" s="11">
        <f t="shared" si="1"/>
        <v>1928263377</v>
      </c>
    </row>
    <row r="56" spans="1:17" ht="24.75" thickBot="1">
      <c r="C56" s="6">
        <f>SUM(C8:C55)</f>
        <v>27152497975</v>
      </c>
      <c r="D56" s="4"/>
      <c r="E56" s="12">
        <f>SUM(E8:E55)</f>
        <v>-862689216</v>
      </c>
      <c r="F56" s="4"/>
      <c r="G56" s="6">
        <f>SUM(G8:G55)</f>
        <v>71616247323</v>
      </c>
      <c r="H56" s="4"/>
      <c r="I56" s="6">
        <f>SUM(I8:I55)</f>
        <v>97906056082</v>
      </c>
      <c r="J56" s="4"/>
      <c r="K56" s="6">
        <f>SUM(K8:K55)</f>
        <v>158413408906</v>
      </c>
      <c r="L56" s="4"/>
      <c r="M56" s="6">
        <f>SUM(M8:M55)</f>
        <v>234295501672</v>
      </c>
      <c r="N56" s="4"/>
      <c r="O56" s="6">
        <f>SUM(O8:O55)</f>
        <v>161436877421</v>
      </c>
      <c r="P56" s="4"/>
      <c r="Q56" s="6">
        <f>SUM(Q8:Q55)</f>
        <v>554145787999</v>
      </c>
    </row>
    <row r="57" spans="1:17" ht="24.75" thickTop="1">
      <c r="C57" s="3"/>
      <c r="E57" s="13"/>
      <c r="G57" s="3"/>
      <c r="K57" s="3"/>
      <c r="M57" s="3"/>
      <c r="O57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X15"/>
  <sheetViews>
    <sheetView rightToLeft="1" workbookViewId="0">
      <selection activeCell="I11" sqref="E11:I11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4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24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24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24" ht="24.75">
      <c r="A6" s="24" t="s">
        <v>226</v>
      </c>
      <c r="B6" s="24" t="s">
        <v>226</v>
      </c>
      <c r="C6" s="24" t="s">
        <v>226</v>
      </c>
      <c r="E6" s="24" t="s">
        <v>182</v>
      </c>
      <c r="F6" s="24" t="s">
        <v>182</v>
      </c>
      <c r="G6" s="24" t="s">
        <v>182</v>
      </c>
      <c r="I6" s="24" t="s">
        <v>183</v>
      </c>
      <c r="J6" s="24" t="s">
        <v>183</v>
      </c>
      <c r="K6" s="24" t="s">
        <v>183</v>
      </c>
    </row>
    <row r="7" spans="1:24" ht="24.75">
      <c r="A7" s="24" t="s">
        <v>227</v>
      </c>
      <c r="C7" s="24" t="s">
        <v>164</v>
      </c>
      <c r="E7" s="24" t="s">
        <v>228</v>
      </c>
      <c r="G7" s="24" t="s">
        <v>229</v>
      </c>
      <c r="I7" s="24" t="s">
        <v>228</v>
      </c>
      <c r="K7" s="24" t="s">
        <v>229</v>
      </c>
    </row>
    <row r="8" spans="1:24">
      <c r="A8" s="1" t="s">
        <v>170</v>
      </c>
      <c r="C8" s="4" t="s">
        <v>171</v>
      </c>
      <c r="D8" s="4"/>
      <c r="E8" s="5">
        <v>37341232</v>
      </c>
      <c r="F8" s="4"/>
      <c r="G8" s="7">
        <f>E8/$E$10</f>
        <v>0.64759015270899845</v>
      </c>
      <c r="H8" s="4"/>
      <c r="I8" s="5">
        <v>186346015</v>
      </c>
      <c r="J8" s="4"/>
      <c r="K8" s="7">
        <f>I8/$I$10</f>
        <v>0.52236529980287305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1" t="s">
        <v>177</v>
      </c>
      <c r="C9" s="4" t="s">
        <v>178</v>
      </c>
      <c r="D9" s="4"/>
      <c r="E9" s="5">
        <v>20320596</v>
      </c>
      <c r="F9" s="4"/>
      <c r="G9" s="7">
        <f>E9/$E$10</f>
        <v>0.35240984729100161</v>
      </c>
      <c r="H9" s="4"/>
      <c r="I9" s="5">
        <v>170389042</v>
      </c>
      <c r="J9" s="4"/>
      <c r="K9" s="7">
        <f>I9/$I$10</f>
        <v>0.47763470019712695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24.75" thickBot="1">
      <c r="C10" s="4"/>
      <c r="D10" s="4"/>
      <c r="E10" s="6">
        <f>SUM(E8:E9)</f>
        <v>57661828</v>
      </c>
      <c r="F10" s="4"/>
      <c r="G10" s="15">
        <f>SUM(G8:G9)</f>
        <v>1</v>
      </c>
      <c r="H10" s="4"/>
      <c r="I10" s="6">
        <f>SUM(I8:I9)</f>
        <v>356735057</v>
      </c>
      <c r="J10" s="4"/>
      <c r="K10" s="15">
        <f>SUM(K8:K9)</f>
        <v>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24.75" thickTop="1">
      <c r="C11" s="4"/>
      <c r="D11" s="4"/>
      <c r="E11" s="5"/>
      <c r="F11" s="4"/>
      <c r="G11" s="4"/>
      <c r="H11" s="4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8" sqref="C18"/>
    </sheetView>
  </sheetViews>
  <sheetFormatPr defaultRowHeight="24"/>
  <cols>
    <col min="1" max="1" width="31" style="1" bestFit="1" customWidth="1"/>
    <col min="2" max="2" width="1" style="1" customWidth="1"/>
    <col min="3" max="3" width="9.8554687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5" t="s">
        <v>0</v>
      </c>
      <c r="B2" s="25"/>
      <c r="C2" s="25"/>
      <c r="D2" s="25"/>
      <c r="E2" s="25"/>
    </row>
    <row r="3" spans="1:5" ht="24.75">
      <c r="A3" s="25" t="s">
        <v>180</v>
      </c>
      <c r="B3" s="25"/>
      <c r="C3" s="25"/>
      <c r="D3" s="25"/>
      <c r="E3" s="25"/>
    </row>
    <row r="4" spans="1:5" ht="24.75">
      <c r="A4" s="25" t="s">
        <v>2</v>
      </c>
      <c r="B4" s="25"/>
      <c r="C4" s="25"/>
      <c r="D4" s="25"/>
      <c r="E4" s="25"/>
    </row>
    <row r="5" spans="1:5" ht="24.75">
      <c r="C5" s="23" t="s">
        <v>182</v>
      </c>
      <c r="E5" s="2" t="s">
        <v>238</v>
      </c>
    </row>
    <row r="6" spans="1:5" ht="24.75">
      <c r="A6" s="23" t="s">
        <v>230</v>
      </c>
      <c r="C6" s="24"/>
      <c r="E6" s="16" t="s">
        <v>239</v>
      </c>
    </row>
    <row r="7" spans="1:5" ht="24.75">
      <c r="A7" s="24" t="s">
        <v>230</v>
      </c>
      <c r="C7" s="24" t="s">
        <v>167</v>
      </c>
      <c r="E7" s="24" t="s">
        <v>167</v>
      </c>
    </row>
    <row r="8" spans="1:5">
      <c r="A8" s="1" t="s">
        <v>231</v>
      </c>
      <c r="C8" s="5">
        <v>0</v>
      </c>
      <c r="D8" s="4"/>
      <c r="E8" s="5">
        <v>39153554</v>
      </c>
    </row>
    <row r="9" spans="1:5" ht="25.5" thickBot="1">
      <c r="A9" s="2" t="s">
        <v>189</v>
      </c>
      <c r="C9" s="6">
        <f>SUM(C8)</f>
        <v>0</v>
      </c>
      <c r="D9" s="4"/>
      <c r="E9" s="6">
        <f>SUM(E8)</f>
        <v>39153554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G7" sqref="G7"/>
    </sheetView>
  </sheetViews>
  <sheetFormatPr defaultRowHeight="24"/>
  <cols>
    <col min="1" max="1" width="2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5.42578125" style="1" bestFit="1" customWidth="1"/>
    <col min="11" max="16384" width="9.140625" style="1"/>
  </cols>
  <sheetData>
    <row r="2" spans="1:10" ht="24.75">
      <c r="A2" s="25" t="s">
        <v>0</v>
      </c>
      <c r="B2" s="25"/>
      <c r="C2" s="25"/>
      <c r="D2" s="25"/>
      <c r="E2" s="25"/>
      <c r="F2" s="25"/>
      <c r="G2" s="25"/>
    </row>
    <row r="3" spans="1:10" ht="24.75">
      <c r="A3" s="25" t="s">
        <v>180</v>
      </c>
      <c r="B3" s="25"/>
      <c r="C3" s="25"/>
      <c r="D3" s="25"/>
      <c r="E3" s="25"/>
      <c r="F3" s="25"/>
      <c r="G3" s="25"/>
    </row>
    <row r="4" spans="1:10" ht="24.75">
      <c r="A4" s="25" t="s">
        <v>2</v>
      </c>
      <c r="B4" s="25"/>
      <c r="C4" s="25"/>
      <c r="D4" s="25"/>
      <c r="E4" s="25"/>
      <c r="F4" s="25"/>
      <c r="G4" s="25"/>
    </row>
    <row r="6" spans="1:10" ht="24.75">
      <c r="A6" s="24" t="s">
        <v>184</v>
      </c>
      <c r="C6" s="24" t="s">
        <v>167</v>
      </c>
      <c r="E6" s="24" t="s">
        <v>223</v>
      </c>
      <c r="G6" s="24" t="s">
        <v>13</v>
      </c>
      <c r="J6" s="3"/>
    </row>
    <row r="7" spans="1:10">
      <c r="A7" s="1" t="s">
        <v>232</v>
      </c>
      <c r="C7" s="5">
        <f>'سرمایه‌گذاری در سهام'!I29</f>
        <v>2785261657</v>
      </c>
      <c r="D7" s="4"/>
      <c r="E7" s="7">
        <f>C7/$C$10</f>
        <v>2.7645556996909806E-2</v>
      </c>
      <c r="F7" s="4"/>
      <c r="G7" s="7">
        <v>4.7330727881825821E-4</v>
      </c>
      <c r="H7" s="4"/>
      <c r="I7" s="4"/>
      <c r="J7" s="3"/>
    </row>
    <row r="8" spans="1:10">
      <c r="A8" s="1" t="s">
        <v>233</v>
      </c>
      <c r="C8" s="5">
        <f>'سرمایه‌گذاری در اوراق بهادار'!I56</f>
        <v>97906056082</v>
      </c>
      <c r="D8" s="4"/>
      <c r="E8" s="7">
        <f t="shared" ref="E8:E9" si="0">C8/$C$10</f>
        <v>0.97178211137007697</v>
      </c>
      <c r="F8" s="4"/>
      <c r="G8" s="7">
        <v>1.6637449076835224E-2</v>
      </c>
      <c r="H8" s="4"/>
      <c r="I8" s="4"/>
      <c r="J8" s="3"/>
    </row>
    <row r="9" spans="1:10">
      <c r="A9" s="1" t="s">
        <v>234</v>
      </c>
      <c r="C9" s="5">
        <f>'درآمد سپرده بانکی'!E10</f>
        <v>57661828</v>
      </c>
      <c r="D9" s="4"/>
      <c r="E9" s="7">
        <f t="shared" si="0"/>
        <v>5.7233163301325328E-4</v>
      </c>
      <c r="F9" s="4"/>
      <c r="G9" s="7">
        <v>9.7986351960060926E-6</v>
      </c>
      <c r="H9" s="4"/>
      <c r="I9" s="4"/>
      <c r="J9" s="3"/>
    </row>
    <row r="10" spans="1:10" ht="24.75" thickBot="1">
      <c r="C10" s="6">
        <f>SUM(C7:C9)</f>
        <v>100748979567</v>
      </c>
      <c r="D10" s="4"/>
      <c r="E10" s="15">
        <f>SUM(E7:E9)</f>
        <v>1</v>
      </c>
      <c r="F10" s="4"/>
      <c r="G10" s="8">
        <f>SUM(G7:G9)</f>
        <v>1.7120554990849489E-2</v>
      </c>
      <c r="H10" s="4"/>
      <c r="I10" s="4"/>
      <c r="J10" s="3"/>
    </row>
    <row r="11" spans="1:10" ht="24.75" thickTop="1">
      <c r="C11" s="4"/>
      <c r="D11" s="4"/>
      <c r="E11" s="4"/>
      <c r="F11" s="4"/>
      <c r="G11" s="4"/>
      <c r="H11" s="4"/>
      <c r="I11" s="4"/>
      <c r="J11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5"/>
  <sheetViews>
    <sheetView rightToLeft="1" tabSelected="1" topLeftCell="B1" workbookViewId="0">
      <selection activeCell="Y35" sqref="Y30:Y35"/>
    </sheetView>
  </sheetViews>
  <sheetFormatPr defaultRowHeight="24"/>
  <cols>
    <col min="1" max="1" width="32" style="1" bestFit="1" customWidth="1"/>
    <col min="2" max="2" width="1" style="1" customWidth="1"/>
    <col min="3" max="3" width="14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4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9" style="1" bestFit="1" customWidth="1"/>
    <col min="16" max="16" width="1.85546875" style="1" customWidth="1"/>
    <col min="17" max="17" width="15.42578125" style="1" bestFit="1" customWidth="1"/>
    <col min="18" max="18" width="1" style="1" customWidth="1"/>
    <col min="19" max="19" width="14.140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4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4.75">
      <c r="A6" s="23" t="s">
        <v>3</v>
      </c>
      <c r="C6" s="24" t="s">
        <v>235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>
      <c r="A9" s="1" t="s">
        <v>15</v>
      </c>
      <c r="C9" s="5">
        <v>34494</v>
      </c>
      <c r="D9" s="4"/>
      <c r="E9" s="5">
        <v>794132732</v>
      </c>
      <c r="F9" s="4"/>
      <c r="G9" s="5">
        <v>915921375.81840003</v>
      </c>
      <c r="H9" s="4"/>
      <c r="I9" s="5">
        <v>57490</v>
      </c>
      <c r="J9" s="4"/>
      <c r="K9" s="5">
        <v>0</v>
      </c>
      <c r="L9" s="4"/>
      <c r="M9" s="11">
        <v>0</v>
      </c>
      <c r="N9" s="11"/>
      <c r="O9" s="11">
        <v>0</v>
      </c>
      <c r="P9" s="5"/>
      <c r="Q9" s="5">
        <v>91984</v>
      </c>
      <c r="R9" s="4"/>
      <c r="S9" s="5">
        <v>10270</v>
      </c>
      <c r="T9" s="4"/>
      <c r="U9" s="5">
        <v>794132732</v>
      </c>
      <c r="V9" s="4"/>
      <c r="W9" s="5">
        <v>939054859.704</v>
      </c>
      <c r="X9" s="4"/>
      <c r="Y9" s="7">
        <v>1.5957621043988021E-4</v>
      </c>
    </row>
    <row r="10" spans="1:25">
      <c r="A10" s="1" t="s">
        <v>16</v>
      </c>
      <c r="C10" s="5">
        <v>4966234</v>
      </c>
      <c r="D10" s="4"/>
      <c r="E10" s="5">
        <v>10642403220</v>
      </c>
      <c r="F10" s="4"/>
      <c r="G10" s="5">
        <v>10653366030.816601</v>
      </c>
      <c r="H10" s="4"/>
      <c r="I10" s="5">
        <v>17679132</v>
      </c>
      <c r="J10" s="4"/>
      <c r="K10" s="5">
        <v>36190075123</v>
      </c>
      <c r="L10" s="4"/>
      <c r="M10" s="11">
        <v>-22645365</v>
      </c>
      <c r="N10" s="11"/>
      <c r="O10" s="11">
        <v>50936723386</v>
      </c>
      <c r="P10" s="5"/>
      <c r="Q10" s="5">
        <v>1</v>
      </c>
      <c r="R10" s="4"/>
      <c r="S10" s="5">
        <v>2226</v>
      </c>
      <c r="T10" s="4"/>
      <c r="U10" s="5">
        <v>2065</v>
      </c>
      <c r="V10" s="4"/>
      <c r="W10" s="5">
        <v>2212.7552999999998</v>
      </c>
      <c r="X10" s="4"/>
      <c r="Y10" s="7">
        <v>3.760196773978275E-10</v>
      </c>
    </row>
    <row r="11" spans="1:25">
      <c r="A11" s="1" t="s">
        <v>17</v>
      </c>
      <c r="C11" s="5">
        <v>20595000</v>
      </c>
      <c r="D11" s="4"/>
      <c r="E11" s="5">
        <v>167756108215</v>
      </c>
      <c r="F11" s="4"/>
      <c r="G11" s="5">
        <v>173954490495.75</v>
      </c>
      <c r="H11" s="4"/>
      <c r="I11" s="5">
        <v>0</v>
      </c>
      <c r="J11" s="4"/>
      <c r="K11" s="5">
        <v>0</v>
      </c>
      <c r="L11" s="4"/>
      <c r="M11" s="11">
        <v>0</v>
      </c>
      <c r="N11" s="11"/>
      <c r="O11" s="11">
        <v>0</v>
      </c>
      <c r="P11" s="5"/>
      <c r="Q11" s="5">
        <v>20595000</v>
      </c>
      <c r="R11" s="4"/>
      <c r="S11" s="5">
        <v>8084</v>
      </c>
      <c r="T11" s="4"/>
      <c r="U11" s="5">
        <v>167756108215</v>
      </c>
      <c r="V11" s="4"/>
      <c r="W11" s="5">
        <v>165499364619</v>
      </c>
      <c r="X11" s="4"/>
      <c r="Y11" s="7">
        <v>2.8123768449941942E-2</v>
      </c>
    </row>
    <row r="12" spans="1:25">
      <c r="A12" s="1" t="s">
        <v>18</v>
      </c>
      <c r="C12" s="5">
        <v>2596881</v>
      </c>
      <c r="D12" s="4"/>
      <c r="E12" s="5">
        <v>27733434912</v>
      </c>
      <c r="F12" s="4"/>
      <c r="G12" s="5">
        <v>24575209392.636002</v>
      </c>
      <c r="H12" s="4"/>
      <c r="I12" s="5">
        <v>0</v>
      </c>
      <c r="J12" s="4"/>
      <c r="K12" s="5">
        <v>0</v>
      </c>
      <c r="L12" s="4"/>
      <c r="M12" s="11">
        <v>-1000000</v>
      </c>
      <c r="N12" s="11"/>
      <c r="O12" s="11">
        <v>9627152639</v>
      </c>
      <c r="P12" s="5"/>
      <c r="Q12" s="5">
        <v>1596881</v>
      </c>
      <c r="R12" s="4"/>
      <c r="S12" s="5">
        <v>9560</v>
      </c>
      <c r="T12" s="4"/>
      <c r="U12" s="5">
        <v>17053917858</v>
      </c>
      <c r="V12" s="4"/>
      <c r="W12" s="5">
        <v>15175348574.958</v>
      </c>
      <c r="X12" s="4"/>
      <c r="Y12" s="7">
        <v>2.57878929294861E-3</v>
      </c>
    </row>
    <row r="13" spans="1:25">
      <c r="A13" s="1" t="s">
        <v>19</v>
      </c>
      <c r="C13" s="5">
        <v>687024</v>
      </c>
      <c r="D13" s="4"/>
      <c r="E13" s="5">
        <v>22700457980</v>
      </c>
      <c r="F13" s="4"/>
      <c r="G13" s="5">
        <v>29079423702.576</v>
      </c>
      <c r="H13" s="4"/>
      <c r="I13" s="5">
        <v>0</v>
      </c>
      <c r="J13" s="4"/>
      <c r="K13" s="5">
        <v>0</v>
      </c>
      <c r="L13" s="4"/>
      <c r="M13" s="11">
        <v>0</v>
      </c>
      <c r="N13" s="11"/>
      <c r="O13" s="11">
        <v>0</v>
      </c>
      <c r="P13" s="5"/>
      <c r="Q13" s="5">
        <v>687024</v>
      </c>
      <c r="R13" s="4"/>
      <c r="S13" s="5">
        <v>39390</v>
      </c>
      <c r="T13" s="4"/>
      <c r="U13" s="5">
        <v>22700457980</v>
      </c>
      <c r="V13" s="4"/>
      <c r="W13" s="5">
        <v>26900857201.608002</v>
      </c>
      <c r="X13" s="4"/>
      <c r="Y13" s="7">
        <v>4.5713376651605655E-3</v>
      </c>
    </row>
    <row r="14" spans="1:25">
      <c r="A14" s="1" t="s">
        <v>20</v>
      </c>
      <c r="C14" s="5">
        <v>70000000</v>
      </c>
      <c r="D14" s="4"/>
      <c r="E14" s="5">
        <v>64621978877</v>
      </c>
      <c r="F14" s="4"/>
      <c r="G14" s="5">
        <v>64434321000</v>
      </c>
      <c r="H14" s="4"/>
      <c r="I14" s="5">
        <v>60000000</v>
      </c>
      <c r="J14" s="4"/>
      <c r="K14" s="5">
        <v>55647287816</v>
      </c>
      <c r="L14" s="4"/>
      <c r="M14" s="11">
        <v>0</v>
      </c>
      <c r="N14" s="11"/>
      <c r="O14" s="11">
        <v>0</v>
      </c>
      <c r="P14" s="5"/>
      <c r="Q14" s="5">
        <v>130000000</v>
      </c>
      <c r="R14" s="4"/>
      <c r="S14" s="5">
        <v>957</v>
      </c>
      <c r="T14" s="4"/>
      <c r="U14" s="5">
        <v>120269266693</v>
      </c>
      <c r="V14" s="4"/>
      <c r="W14" s="5">
        <v>123669760500</v>
      </c>
      <c r="X14" s="4"/>
      <c r="Y14" s="7">
        <v>2.1015547199040308E-2</v>
      </c>
    </row>
    <row r="15" spans="1:25">
      <c r="A15" s="1" t="s">
        <v>21</v>
      </c>
      <c r="C15" s="5">
        <v>4500000</v>
      </c>
      <c r="D15" s="4"/>
      <c r="E15" s="5">
        <v>48175656638</v>
      </c>
      <c r="F15" s="4"/>
      <c r="G15" s="5">
        <v>62490953250</v>
      </c>
      <c r="H15" s="4"/>
      <c r="I15" s="5">
        <v>0</v>
      </c>
      <c r="J15" s="4"/>
      <c r="K15" s="5">
        <v>0</v>
      </c>
      <c r="L15" s="4"/>
      <c r="M15" s="11">
        <v>0</v>
      </c>
      <c r="N15" s="11"/>
      <c r="O15" s="11">
        <v>0</v>
      </c>
      <c r="P15" s="5"/>
      <c r="Q15" s="5">
        <v>4500000</v>
      </c>
      <c r="R15" s="4"/>
      <c r="S15" s="5">
        <v>13980</v>
      </c>
      <c r="T15" s="4"/>
      <c r="U15" s="5">
        <v>48175656638</v>
      </c>
      <c r="V15" s="4"/>
      <c r="W15" s="5">
        <v>62535685500</v>
      </c>
      <c r="X15" s="4"/>
      <c r="Y15" s="7">
        <v>1.0626863389531595E-2</v>
      </c>
    </row>
    <row r="16" spans="1:25">
      <c r="A16" s="1" t="s">
        <v>22</v>
      </c>
      <c r="C16" s="5">
        <v>6712961</v>
      </c>
      <c r="D16" s="4"/>
      <c r="E16" s="5">
        <v>41463189319</v>
      </c>
      <c r="F16" s="4"/>
      <c r="G16" s="5">
        <v>54518564266.348503</v>
      </c>
      <c r="H16" s="4"/>
      <c r="I16" s="5">
        <v>0</v>
      </c>
      <c r="J16" s="4"/>
      <c r="K16" s="5">
        <v>0</v>
      </c>
      <c r="L16" s="4"/>
      <c r="M16" s="11">
        <v>0</v>
      </c>
      <c r="N16" s="11"/>
      <c r="O16" s="11">
        <v>0</v>
      </c>
      <c r="P16" s="5"/>
      <c r="Q16" s="5">
        <v>6712961</v>
      </c>
      <c r="R16" s="4"/>
      <c r="S16" s="5">
        <v>7860</v>
      </c>
      <c r="T16" s="4"/>
      <c r="U16" s="5">
        <v>41463189319</v>
      </c>
      <c r="V16" s="4"/>
      <c r="W16" s="5">
        <v>52449928412.913002</v>
      </c>
      <c r="X16" s="4"/>
      <c r="Y16" s="7">
        <v>8.9129625681442035E-3</v>
      </c>
    </row>
    <row r="17" spans="1:25">
      <c r="A17" s="1" t="s">
        <v>23</v>
      </c>
      <c r="C17" s="5">
        <v>388699</v>
      </c>
      <c r="D17" s="4"/>
      <c r="E17" s="5">
        <v>29444039343</v>
      </c>
      <c r="F17" s="4"/>
      <c r="G17" s="5">
        <v>31109464459.5919</v>
      </c>
      <c r="H17" s="4"/>
      <c r="I17" s="5">
        <v>430000</v>
      </c>
      <c r="J17" s="4"/>
      <c r="K17" s="5">
        <v>32321317943</v>
      </c>
      <c r="L17" s="4"/>
      <c r="M17" s="11">
        <v>0</v>
      </c>
      <c r="N17" s="11"/>
      <c r="O17" s="11">
        <v>0</v>
      </c>
      <c r="P17" s="5"/>
      <c r="Q17" s="5">
        <v>818699</v>
      </c>
      <c r="R17" s="4"/>
      <c r="S17" s="5">
        <v>74030</v>
      </c>
      <c r="T17" s="4"/>
      <c r="U17" s="5">
        <v>61765357286</v>
      </c>
      <c r="V17" s="4"/>
      <c r="W17" s="5">
        <v>60536314629.223099</v>
      </c>
      <c r="X17" s="4"/>
      <c r="Y17" s="7">
        <v>1.028710472311776E-2</v>
      </c>
    </row>
    <row r="18" spans="1:25">
      <c r="A18" s="1" t="s">
        <v>24</v>
      </c>
      <c r="C18" s="5">
        <v>10294927</v>
      </c>
      <c r="D18" s="4"/>
      <c r="E18" s="5">
        <v>104559811402</v>
      </c>
      <c r="F18" s="4"/>
      <c r="G18" s="5">
        <v>105809001256.38901</v>
      </c>
      <c r="H18" s="4"/>
      <c r="I18" s="5">
        <v>0</v>
      </c>
      <c r="J18" s="4"/>
      <c r="K18" s="5">
        <v>0</v>
      </c>
      <c r="L18" s="4"/>
      <c r="M18" s="11">
        <v>-8390000</v>
      </c>
      <c r="N18" s="11"/>
      <c r="O18" s="11">
        <v>84384129832</v>
      </c>
      <c r="P18" s="5"/>
      <c r="Q18" s="5">
        <v>1904927</v>
      </c>
      <c r="R18" s="4"/>
      <c r="S18" s="5">
        <v>9970</v>
      </c>
      <c r="T18" s="4"/>
      <c r="U18" s="5">
        <v>19347277340</v>
      </c>
      <c r="V18" s="4"/>
      <c r="W18" s="5">
        <v>18969569044.899399</v>
      </c>
      <c r="X18" s="4"/>
      <c r="Y18" s="7">
        <v>3.2235517558759832E-3</v>
      </c>
    </row>
    <row r="19" spans="1:25">
      <c r="A19" s="1" t="s">
        <v>25</v>
      </c>
      <c r="C19" s="5">
        <v>185000</v>
      </c>
      <c r="D19" s="4"/>
      <c r="E19" s="5">
        <v>45061614836</v>
      </c>
      <c r="F19" s="4"/>
      <c r="G19" s="5">
        <v>48715296807.1875</v>
      </c>
      <c r="H19" s="4"/>
      <c r="I19" s="5">
        <v>0</v>
      </c>
      <c r="J19" s="4"/>
      <c r="K19" s="5">
        <v>0</v>
      </c>
      <c r="L19" s="4"/>
      <c r="M19" s="11">
        <v>0</v>
      </c>
      <c r="N19" s="11"/>
      <c r="O19" s="11">
        <v>0</v>
      </c>
      <c r="P19" s="5"/>
      <c r="Q19" s="5">
        <v>185000</v>
      </c>
      <c r="R19" s="4"/>
      <c r="S19" s="5">
        <v>255816</v>
      </c>
      <c r="T19" s="4"/>
      <c r="U19" s="5">
        <v>45061614836</v>
      </c>
      <c r="V19" s="4"/>
      <c r="W19" s="5">
        <v>47269760422.5</v>
      </c>
      <c r="X19" s="4"/>
      <c r="Y19" s="7">
        <v>8.032682178974352E-3</v>
      </c>
    </row>
    <row r="20" spans="1:25">
      <c r="A20" s="1" t="s">
        <v>26</v>
      </c>
      <c r="C20" s="5">
        <v>2305720</v>
      </c>
      <c r="D20" s="4"/>
      <c r="E20" s="5">
        <v>21906527169</v>
      </c>
      <c r="F20" s="4"/>
      <c r="G20" s="5">
        <v>38643136286.760002</v>
      </c>
      <c r="H20" s="4"/>
      <c r="I20" s="5">
        <v>0</v>
      </c>
      <c r="J20" s="4"/>
      <c r="K20" s="5">
        <v>0</v>
      </c>
      <c r="L20" s="4"/>
      <c r="M20" s="11">
        <v>0</v>
      </c>
      <c r="N20" s="11"/>
      <c r="O20" s="11">
        <v>0</v>
      </c>
      <c r="P20" s="5"/>
      <c r="Q20" s="5">
        <v>2305720</v>
      </c>
      <c r="R20" s="4"/>
      <c r="S20" s="5">
        <v>16860</v>
      </c>
      <c r="T20" s="4"/>
      <c r="U20" s="5">
        <v>21906527169</v>
      </c>
      <c r="V20" s="4"/>
      <c r="W20" s="5">
        <v>38643136286.760002</v>
      </c>
      <c r="X20" s="4"/>
      <c r="Y20" s="7">
        <v>6.5667358881426156E-3</v>
      </c>
    </row>
    <row r="21" spans="1:25">
      <c r="A21" s="1" t="s">
        <v>27</v>
      </c>
      <c r="C21" s="5">
        <v>9520000</v>
      </c>
      <c r="D21" s="4"/>
      <c r="E21" s="5">
        <v>64923574757</v>
      </c>
      <c r="F21" s="4"/>
      <c r="G21" s="5">
        <v>43531437600</v>
      </c>
      <c r="H21" s="4"/>
      <c r="I21" s="5">
        <v>0</v>
      </c>
      <c r="J21" s="4"/>
      <c r="K21" s="5">
        <v>0</v>
      </c>
      <c r="L21" s="4"/>
      <c r="M21" s="11">
        <v>0</v>
      </c>
      <c r="N21" s="11"/>
      <c r="O21" s="11">
        <v>0</v>
      </c>
      <c r="P21" s="5"/>
      <c r="Q21" s="5">
        <v>9520000</v>
      </c>
      <c r="R21" s="4"/>
      <c r="S21" s="5">
        <v>3882</v>
      </c>
      <c r="T21" s="4"/>
      <c r="U21" s="5">
        <v>64923574757</v>
      </c>
      <c r="V21" s="4"/>
      <c r="W21" s="5">
        <v>36736747992</v>
      </c>
      <c r="X21" s="4"/>
      <c r="Y21" s="7">
        <v>6.242778010111253E-3</v>
      </c>
    </row>
    <row r="22" spans="1:25">
      <c r="A22" s="1" t="s">
        <v>28</v>
      </c>
      <c r="C22" s="5">
        <v>2695400</v>
      </c>
      <c r="D22" s="4"/>
      <c r="E22" s="5">
        <v>10278798677</v>
      </c>
      <c r="F22" s="4"/>
      <c r="G22" s="5">
        <v>11030934877.290001</v>
      </c>
      <c r="H22" s="4"/>
      <c r="I22" s="5">
        <v>0</v>
      </c>
      <c r="J22" s="4"/>
      <c r="K22" s="5">
        <v>0</v>
      </c>
      <c r="L22" s="4"/>
      <c r="M22" s="11">
        <v>0</v>
      </c>
      <c r="N22" s="11"/>
      <c r="O22" s="11">
        <v>0</v>
      </c>
      <c r="P22" s="5"/>
      <c r="Q22" s="5">
        <v>2695400</v>
      </c>
      <c r="R22" s="4"/>
      <c r="S22" s="5">
        <v>4117</v>
      </c>
      <c r="T22" s="4"/>
      <c r="U22" s="5">
        <v>10278798677</v>
      </c>
      <c r="V22" s="4"/>
      <c r="W22" s="5">
        <v>11030934877.290001</v>
      </c>
      <c r="X22" s="4"/>
      <c r="Y22" s="7">
        <v>1.8745175184779899E-3</v>
      </c>
    </row>
    <row r="23" spans="1:25">
      <c r="A23" s="1" t="s">
        <v>29</v>
      </c>
      <c r="C23" s="5">
        <v>6900000</v>
      </c>
      <c r="D23" s="4"/>
      <c r="E23" s="5">
        <v>70846337562</v>
      </c>
      <c r="F23" s="4"/>
      <c r="G23" s="5">
        <v>75379805544</v>
      </c>
      <c r="H23" s="4"/>
      <c r="I23" s="5">
        <v>6581229</v>
      </c>
      <c r="J23" s="4"/>
      <c r="K23" s="5">
        <v>10699920205</v>
      </c>
      <c r="L23" s="4"/>
      <c r="M23" s="11">
        <v>-7900000</v>
      </c>
      <c r="N23" s="11"/>
      <c r="O23" s="11">
        <v>49587530217</v>
      </c>
      <c r="P23" s="5"/>
      <c r="Q23" s="5">
        <v>5581229</v>
      </c>
      <c r="R23" s="4"/>
      <c r="S23" s="5">
        <v>5310</v>
      </c>
      <c r="T23" s="4"/>
      <c r="U23" s="5">
        <v>31849199840</v>
      </c>
      <c r="V23" s="4"/>
      <c r="W23" s="5">
        <v>29459989850.359501</v>
      </c>
      <c r="X23" s="4"/>
      <c r="Y23" s="7">
        <v>5.0062182111485411E-3</v>
      </c>
    </row>
    <row r="24" spans="1:25">
      <c r="A24" s="1" t="s">
        <v>30</v>
      </c>
      <c r="C24" s="5">
        <v>0</v>
      </c>
      <c r="D24" s="4"/>
      <c r="E24" s="5">
        <v>0</v>
      </c>
      <c r="F24" s="4"/>
      <c r="G24" s="5">
        <v>0</v>
      </c>
      <c r="H24" s="4"/>
      <c r="I24" s="5">
        <v>6000000</v>
      </c>
      <c r="J24" s="4"/>
      <c r="K24" s="5">
        <v>51730438163</v>
      </c>
      <c r="L24" s="4"/>
      <c r="M24" s="11">
        <v>0</v>
      </c>
      <c r="N24" s="11"/>
      <c r="O24" s="11">
        <v>0</v>
      </c>
      <c r="P24" s="5"/>
      <c r="Q24" s="5">
        <v>6000000</v>
      </c>
      <c r="R24" s="4"/>
      <c r="S24" s="5">
        <v>8730</v>
      </c>
      <c r="T24" s="4"/>
      <c r="U24" s="5">
        <v>51730438163</v>
      </c>
      <c r="V24" s="4"/>
      <c r="W24" s="5">
        <v>52068339000</v>
      </c>
      <c r="X24" s="4"/>
      <c r="Y24" s="7">
        <v>8.8481180153181516E-3</v>
      </c>
    </row>
    <row r="25" spans="1:25">
      <c r="A25" s="1" t="s">
        <v>31</v>
      </c>
      <c r="C25" s="5">
        <v>0</v>
      </c>
      <c r="D25" s="4"/>
      <c r="E25" s="5">
        <v>0</v>
      </c>
      <c r="F25" s="4"/>
      <c r="G25" s="5">
        <v>0</v>
      </c>
      <c r="H25" s="4"/>
      <c r="I25" s="5">
        <v>5914954</v>
      </c>
      <c r="J25" s="4"/>
      <c r="K25" s="5">
        <v>28180842374</v>
      </c>
      <c r="L25" s="4"/>
      <c r="M25" s="11">
        <v>0</v>
      </c>
      <c r="N25" s="11"/>
      <c r="O25" s="11">
        <v>0</v>
      </c>
      <c r="P25" s="5"/>
      <c r="Q25" s="5">
        <v>5914954</v>
      </c>
      <c r="R25" s="4"/>
      <c r="S25" s="5">
        <v>4197</v>
      </c>
      <c r="T25" s="4"/>
      <c r="U25" s="5">
        <v>24642110342</v>
      </c>
      <c r="V25" s="4"/>
      <c r="W25" s="5">
        <v>24677352819.468899</v>
      </c>
      <c r="X25" s="4"/>
      <c r="Y25" s="7">
        <v>4.1934913662658793E-3</v>
      </c>
    </row>
    <row r="26" spans="1:25">
      <c r="A26" s="1" t="s">
        <v>32</v>
      </c>
      <c r="C26" s="5">
        <v>0</v>
      </c>
      <c r="D26" s="4"/>
      <c r="E26" s="5">
        <v>0</v>
      </c>
      <c r="F26" s="4"/>
      <c r="G26" s="5">
        <v>0</v>
      </c>
      <c r="H26" s="4"/>
      <c r="I26" s="5">
        <v>20567480</v>
      </c>
      <c r="J26" s="4"/>
      <c r="K26" s="5">
        <v>53476131346</v>
      </c>
      <c r="L26" s="4"/>
      <c r="M26" s="11">
        <v>0</v>
      </c>
      <c r="N26" s="11"/>
      <c r="O26" s="11">
        <v>0</v>
      </c>
      <c r="P26" s="5"/>
      <c r="Q26" s="5">
        <v>20567480</v>
      </c>
      <c r="R26" s="4"/>
      <c r="S26" s="5">
        <v>2579</v>
      </c>
      <c r="T26" s="4"/>
      <c r="U26" s="5">
        <v>53476131346</v>
      </c>
      <c r="V26" s="4"/>
      <c r="W26" s="5">
        <v>52727921911.026001</v>
      </c>
      <c r="X26" s="4"/>
      <c r="Y26" s="7">
        <v>8.9602027783378668E-3</v>
      </c>
    </row>
    <row r="27" spans="1:25">
      <c r="A27" s="1" t="s">
        <v>33</v>
      </c>
      <c r="C27" s="5">
        <v>0</v>
      </c>
      <c r="D27" s="4"/>
      <c r="E27" s="5">
        <v>0</v>
      </c>
      <c r="F27" s="4"/>
      <c r="G27" s="5">
        <v>0</v>
      </c>
      <c r="H27" s="4"/>
      <c r="I27" s="5">
        <v>484258</v>
      </c>
      <c r="J27" s="4"/>
      <c r="K27" s="5">
        <v>99999277000</v>
      </c>
      <c r="L27" s="4"/>
      <c r="M27" s="11">
        <v>0</v>
      </c>
      <c r="N27" s="11"/>
      <c r="O27" s="11">
        <v>0</v>
      </c>
      <c r="P27" s="5"/>
      <c r="Q27" s="5">
        <v>484258</v>
      </c>
      <c r="R27" s="4"/>
      <c r="S27" s="5">
        <v>204573</v>
      </c>
      <c r="T27" s="4"/>
      <c r="U27" s="5">
        <v>99999277000</v>
      </c>
      <c r="V27" s="4"/>
      <c r="W27" s="5">
        <v>99066091834</v>
      </c>
      <c r="X27" s="4"/>
      <c r="Y27" s="7">
        <v>1.6834577186408382E-2</v>
      </c>
    </row>
    <row r="28" spans="1:25">
      <c r="A28" s="1" t="s">
        <v>34</v>
      </c>
      <c r="C28" s="5">
        <v>0</v>
      </c>
      <c r="D28" s="4"/>
      <c r="E28" s="5">
        <v>0</v>
      </c>
      <c r="F28" s="4"/>
      <c r="G28" s="5">
        <v>0</v>
      </c>
      <c r="H28" s="4"/>
      <c r="I28" s="5">
        <v>1117024</v>
      </c>
      <c r="J28" s="4"/>
      <c r="K28" s="5">
        <v>0</v>
      </c>
      <c r="L28" s="4"/>
      <c r="M28" s="11">
        <v>0</v>
      </c>
      <c r="N28" s="11"/>
      <c r="O28" s="11">
        <v>0</v>
      </c>
      <c r="P28" s="5"/>
      <c r="Q28" s="5">
        <v>1117024</v>
      </c>
      <c r="R28" s="4"/>
      <c r="S28" s="5">
        <v>3197</v>
      </c>
      <c r="T28" s="4"/>
      <c r="U28" s="5">
        <v>3538732032</v>
      </c>
      <c r="V28" s="4"/>
      <c r="W28" s="5">
        <v>3549877529.9183998</v>
      </c>
      <c r="X28" s="4"/>
      <c r="Y28" s="7">
        <v>6.0324058588932708E-4</v>
      </c>
    </row>
    <row r="29" spans="1:25" ht="24.75" thickBot="1">
      <c r="C29" s="4"/>
      <c r="D29" s="4"/>
      <c r="E29" s="6">
        <f>SUM(E9:E28)</f>
        <v>730908065639</v>
      </c>
      <c r="F29" s="4"/>
      <c r="G29" s="6">
        <f>SUM(G9:G28)</f>
        <v>774841326345.16394</v>
      </c>
      <c r="H29" s="4"/>
      <c r="I29" s="4"/>
      <c r="J29" s="4"/>
      <c r="K29" s="6">
        <f>SUM(K9:K28)</f>
        <v>368245289970</v>
      </c>
      <c r="L29" s="4"/>
      <c r="M29" s="11"/>
      <c r="N29" s="11"/>
      <c r="O29" s="12">
        <f>SUM(O9:O28)</f>
        <v>194535536074</v>
      </c>
      <c r="P29" s="4"/>
      <c r="Q29" s="4"/>
      <c r="R29" s="4"/>
      <c r="S29" s="4"/>
      <c r="T29" s="4"/>
      <c r="U29" s="6">
        <f>SUM(U9:U28)</f>
        <v>906731770288</v>
      </c>
      <c r="V29" s="4"/>
      <c r="W29" s="6">
        <f>SUM(W9:W28)</f>
        <v>921906038078.38367</v>
      </c>
      <c r="X29" s="4"/>
      <c r="Y29" s="8">
        <f>SUM(Y9:Y28)</f>
        <v>0.15666206336929486</v>
      </c>
    </row>
    <row r="30" spans="1:25" ht="24.75" thickTop="1">
      <c r="G30" s="9"/>
      <c r="W30" s="9"/>
      <c r="Y30" s="7"/>
    </row>
    <row r="31" spans="1:25">
      <c r="G31" s="10"/>
      <c r="W31" s="10"/>
      <c r="Y31" s="7"/>
    </row>
    <row r="32" spans="1:25">
      <c r="Y32" s="7"/>
    </row>
    <row r="33" spans="25:25">
      <c r="Y33" s="7"/>
    </row>
    <row r="34" spans="25:25">
      <c r="Y34" s="7"/>
    </row>
    <row r="35" spans="25:25">
      <c r="Y35" s="7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2"/>
  <sheetViews>
    <sheetView rightToLeft="1" workbookViewId="0">
      <selection activeCell="I14" sqref="I14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4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4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4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24" ht="24.75">
      <c r="A6" s="23" t="s">
        <v>3</v>
      </c>
      <c r="C6" s="24" t="s">
        <v>235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24" ht="24.75">
      <c r="A7" s="24" t="s">
        <v>3</v>
      </c>
      <c r="C7" s="24" t="s">
        <v>35</v>
      </c>
      <c r="E7" s="24" t="s">
        <v>36</v>
      </c>
      <c r="G7" s="24" t="s">
        <v>37</v>
      </c>
      <c r="I7" s="24" t="s">
        <v>38</v>
      </c>
      <c r="K7" s="24" t="s">
        <v>35</v>
      </c>
      <c r="M7" s="24" t="s">
        <v>36</v>
      </c>
      <c r="O7" s="24" t="s">
        <v>37</v>
      </c>
      <c r="Q7" s="24" t="s">
        <v>38</v>
      </c>
    </row>
    <row r="8" spans="1:24">
      <c r="A8" s="1" t="s">
        <v>39</v>
      </c>
      <c r="C8" s="5">
        <v>34494</v>
      </c>
      <c r="D8" s="4"/>
      <c r="E8" s="5">
        <v>27750</v>
      </c>
      <c r="F8" s="4"/>
      <c r="G8" s="4" t="s">
        <v>40</v>
      </c>
      <c r="H8" s="4"/>
      <c r="I8" s="5">
        <v>1</v>
      </c>
      <c r="J8" s="4"/>
      <c r="K8" s="5">
        <v>91984</v>
      </c>
      <c r="L8" s="4"/>
      <c r="M8" s="5">
        <v>10405</v>
      </c>
      <c r="N8" s="4"/>
      <c r="O8" s="4" t="s">
        <v>40</v>
      </c>
      <c r="P8" s="4"/>
      <c r="Q8" s="5">
        <v>1</v>
      </c>
      <c r="R8" s="4"/>
      <c r="S8" s="4"/>
      <c r="T8" s="4"/>
      <c r="U8" s="4"/>
      <c r="V8" s="4"/>
      <c r="W8" s="4"/>
      <c r="X8" s="4"/>
    </row>
    <row r="9" spans="1:24">
      <c r="A9" s="1" t="s">
        <v>41</v>
      </c>
      <c r="C9" s="5">
        <v>11000000</v>
      </c>
      <c r="D9" s="4"/>
      <c r="E9" s="5">
        <v>10335</v>
      </c>
      <c r="F9" s="4"/>
      <c r="G9" s="4" t="s">
        <v>42</v>
      </c>
      <c r="H9" s="4"/>
      <c r="I9" s="5">
        <v>1</v>
      </c>
      <c r="J9" s="4"/>
      <c r="K9" s="5">
        <v>11000000</v>
      </c>
      <c r="L9" s="4"/>
      <c r="M9" s="5">
        <v>10335</v>
      </c>
      <c r="N9" s="4"/>
      <c r="O9" s="4" t="s">
        <v>42</v>
      </c>
      <c r="P9" s="4"/>
      <c r="Q9" s="5">
        <v>1</v>
      </c>
      <c r="R9" s="4"/>
      <c r="S9" s="4"/>
      <c r="T9" s="4"/>
      <c r="U9" s="4"/>
      <c r="V9" s="4"/>
      <c r="W9" s="4"/>
      <c r="X9" s="4"/>
    </row>
    <row r="10" spans="1:2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0"/>
  <sheetViews>
    <sheetView rightToLeft="1" topLeftCell="H36" workbookViewId="0">
      <selection activeCell="AK47" sqref="AK9:AK47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8.42578125" style="1" bestFit="1" customWidth="1"/>
    <col min="28" max="28" width="1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4.75">
      <c r="A6" s="24" t="s">
        <v>43</v>
      </c>
      <c r="B6" s="24" t="s">
        <v>43</v>
      </c>
      <c r="C6" s="24" t="s">
        <v>43</v>
      </c>
      <c r="D6" s="24" t="s">
        <v>43</v>
      </c>
      <c r="E6" s="24" t="s">
        <v>43</v>
      </c>
      <c r="F6" s="24" t="s">
        <v>43</v>
      </c>
      <c r="G6" s="24" t="s">
        <v>43</v>
      </c>
      <c r="H6" s="24" t="s">
        <v>43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O6" s="24" t="s">
        <v>235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>
      <c r="A7" s="23" t="s">
        <v>44</v>
      </c>
      <c r="C7" s="23" t="s">
        <v>45</v>
      </c>
      <c r="E7" s="23" t="s">
        <v>46</v>
      </c>
      <c r="G7" s="23" t="s">
        <v>47</v>
      </c>
      <c r="I7" s="23" t="s">
        <v>48</v>
      </c>
      <c r="K7" s="23" t="s">
        <v>49</v>
      </c>
      <c r="M7" s="23" t="s">
        <v>38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50</v>
      </c>
      <c r="AG7" s="23" t="s">
        <v>8</v>
      </c>
      <c r="AI7" s="23" t="s">
        <v>9</v>
      </c>
      <c r="AK7" s="23" t="s">
        <v>13</v>
      </c>
    </row>
    <row r="8" spans="1:37" ht="24.75">
      <c r="A8" s="24" t="s">
        <v>44</v>
      </c>
      <c r="C8" s="24" t="s">
        <v>45</v>
      </c>
      <c r="E8" s="24" t="s">
        <v>46</v>
      </c>
      <c r="G8" s="24" t="s">
        <v>47</v>
      </c>
      <c r="I8" s="24" t="s">
        <v>48</v>
      </c>
      <c r="K8" s="24" t="s">
        <v>49</v>
      </c>
      <c r="M8" s="24" t="s">
        <v>38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50</v>
      </c>
      <c r="AG8" s="24" t="s">
        <v>8</v>
      </c>
      <c r="AI8" s="24" t="s">
        <v>9</v>
      </c>
      <c r="AK8" s="24" t="s">
        <v>13</v>
      </c>
    </row>
    <row r="9" spans="1:37">
      <c r="A9" s="1" t="s">
        <v>51</v>
      </c>
      <c r="C9" s="4" t="s">
        <v>52</v>
      </c>
      <c r="D9" s="4"/>
      <c r="E9" s="4" t="s">
        <v>52</v>
      </c>
      <c r="F9" s="4"/>
      <c r="G9" s="4" t="s">
        <v>53</v>
      </c>
      <c r="H9" s="4"/>
      <c r="I9" s="4" t="s">
        <v>54</v>
      </c>
      <c r="J9" s="4"/>
      <c r="K9" s="5">
        <v>0</v>
      </c>
      <c r="L9" s="4"/>
      <c r="M9" s="5">
        <v>0</v>
      </c>
      <c r="N9" s="4"/>
      <c r="O9" s="5">
        <v>16600</v>
      </c>
      <c r="P9" s="4"/>
      <c r="Q9" s="5">
        <v>9607936116</v>
      </c>
      <c r="R9" s="4"/>
      <c r="S9" s="5">
        <v>9811825884</v>
      </c>
      <c r="T9" s="4"/>
      <c r="U9" s="5">
        <v>4200</v>
      </c>
      <c r="V9" s="4"/>
      <c r="W9" s="5">
        <v>2489794074</v>
      </c>
      <c r="X9" s="4"/>
      <c r="Y9" s="5">
        <v>0</v>
      </c>
      <c r="Z9" s="4"/>
      <c r="AA9" s="5">
        <v>0</v>
      </c>
      <c r="AB9" s="5"/>
      <c r="AC9" s="5">
        <v>20800</v>
      </c>
      <c r="AD9" s="4"/>
      <c r="AE9" s="5">
        <v>599009</v>
      </c>
      <c r="AF9" s="4"/>
      <c r="AG9" s="5">
        <v>12097730190</v>
      </c>
      <c r="AH9" s="4"/>
      <c r="AI9" s="5">
        <v>12457128936</v>
      </c>
      <c r="AJ9" s="4"/>
      <c r="AK9" s="7">
        <v>2.1168746511726184E-3</v>
      </c>
    </row>
    <row r="10" spans="1:37">
      <c r="A10" s="1" t="s">
        <v>55</v>
      </c>
      <c r="C10" s="4" t="s">
        <v>52</v>
      </c>
      <c r="D10" s="4"/>
      <c r="E10" s="4" t="s">
        <v>52</v>
      </c>
      <c r="F10" s="4"/>
      <c r="G10" s="4" t="s">
        <v>56</v>
      </c>
      <c r="H10" s="4"/>
      <c r="I10" s="4" t="s">
        <v>57</v>
      </c>
      <c r="J10" s="4"/>
      <c r="K10" s="5">
        <v>0</v>
      </c>
      <c r="L10" s="4"/>
      <c r="M10" s="5">
        <v>0</v>
      </c>
      <c r="N10" s="4"/>
      <c r="O10" s="5">
        <v>48700</v>
      </c>
      <c r="P10" s="4"/>
      <c r="Q10" s="5">
        <v>28422283535</v>
      </c>
      <c r="R10" s="4"/>
      <c r="S10" s="5">
        <v>28988289919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48700</v>
      </c>
      <c r="AD10" s="4"/>
      <c r="AE10" s="5">
        <v>603249</v>
      </c>
      <c r="AF10" s="4"/>
      <c r="AG10" s="5">
        <v>28422283535</v>
      </c>
      <c r="AH10" s="4"/>
      <c r="AI10" s="5">
        <v>29372901496</v>
      </c>
      <c r="AJ10" s="4"/>
      <c r="AK10" s="7">
        <v>4.9914190442856858E-3</v>
      </c>
    </row>
    <row r="11" spans="1:37">
      <c r="A11" s="1" t="s">
        <v>58</v>
      </c>
      <c r="C11" s="4" t="s">
        <v>52</v>
      </c>
      <c r="D11" s="4"/>
      <c r="E11" s="4" t="s">
        <v>52</v>
      </c>
      <c r="F11" s="4"/>
      <c r="G11" s="4" t="s">
        <v>59</v>
      </c>
      <c r="H11" s="4"/>
      <c r="I11" s="4" t="s">
        <v>60</v>
      </c>
      <c r="J11" s="4"/>
      <c r="K11" s="5">
        <v>0</v>
      </c>
      <c r="L11" s="4"/>
      <c r="M11" s="5">
        <v>0</v>
      </c>
      <c r="N11" s="4"/>
      <c r="O11" s="5">
        <v>413937</v>
      </c>
      <c r="P11" s="4"/>
      <c r="Q11" s="5">
        <v>302104549649</v>
      </c>
      <c r="R11" s="4"/>
      <c r="S11" s="5">
        <v>320894503269</v>
      </c>
      <c r="T11" s="4"/>
      <c r="U11" s="5">
        <v>0</v>
      </c>
      <c r="V11" s="4"/>
      <c r="W11" s="5">
        <v>0</v>
      </c>
      <c r="X11" s="4"/>
      <c r="Y11" s="5">
        <v>40000</v>
      </c>
      <c r="Z11" s="4"/>
      <c r="AA11" s="5">
        <v>31573476272</v>
      </c>
      <c r="AB11" s="5"/>
      <c r="AC11" s="5">
        <v>373937</v>
      </c>
      <c r="AD11" s="4"/>
      <c r="AE11" s="5">
        <v>787180</v>
      </c>
      <c r="AF11" s="4"/>
      <c r="AG11" s="5">
        <v>272911261815</v>
      </c>
      <c r="AH11" s="4"/>
      <c r="AI11" s="5">
        <v>294302375684</v>
      </c>
      <c r="AJ11" s="4"/>
      <c r="AK11" s="7">
        <v>5.0011623229243615E-2</v>
      </c>
    </row>
    <row r="12" spans="1:37">
      <c r="A12" s="1" t="s">
        <v>61</v>
      </c>
      <c r="C12" s="4" t="s">
        <v>52</v>
      </c>
      <c r="D12" s="4"/>
      <c r="E12" s="4" t="s">
        <v>52</v>
      </c>
      <c r="F12" s="4"/>
      <c r="G12" s="4" t="s">
        <v>62</v>
      </c>
      <c r="H12" s="4"/>
      <c r="I12" s="4" t="s">
        <v>63</v>
      </c>
      <c r="J12" s="4"/>
      <c r="K12" s="5">
        <v>0</v>
      </c>
      <c r="L12" s="4"/>
      <c r="M12" s="5">
        <v>0</v>
      </c>
      <c r="N12" s="4"/>
      <c r="O12" s="5">
        <v>563279</v>
      </c>
      <c r="P12" s="4"/>
      <c r="Q12" s="5">
        <v>412065503732</v>
      </c>
      <c r="R12" s="4"/>
      <c r="S12" s="5">
        <v>429357625237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563279</v>
      </c>
      <c r="AD12" s="4"/>
      <c r="AE12" s="5">
        <v>773949</v>
      </c>
      <c r="AF12" s="4"/>
      <c r="AG12" s="5">
        <v>412065503732</v>
      </c>
      <c r="AH12" s="4"/>
      <c r="AI12" s="5">
        <v>435870202975</v>
      </c>
      <c r="AJ12" s="4"/>
      <c r="AK12" s="7">
        <v>7.4068638818754653E-2</v>
      </c>
    </row>
    <row r="13" spans="1:37">
      <c r="A13" s="1" t="s">
        <v>64</v>
      </c>
      <c r="C13" s="4" t="s">
        <v>52</v>
      </c>
      <c r="D13" s="4"/>
      <c r="E13" s="4" t="s">
        <v>52</v>
      </c>
      <c r="F13" s="4"/>
      <c r="G13" s="4" t="s">
        <v>65</v>
      </c>
      <c r="H13" s="4"/>
      <c r="I13" s="4" t="s">
        <v>66</v>
      </c>
      <c r="J13" s="4"/>
      <c r="K13" s="5">
        <v>0</v>
      </c>
      <c r="L13" s="4"/>
      <c r="M13" s="5">
        <v>0</v>
      </c>
      <c r="N13" s="4"/>
      <c r="O13" s="5">
        <v>160078</v>
      </c>
      <c r="P13" s="4"/>
      <c r="Q13" s="5">
        <v>115713960930</v>
      </c>
      <c r="R13" s="4"/>
      <c r="S13" s="5">
        <v>118783555837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160078</v>
      </c>
      <c r="AD13" s="4"/>
      <c r="AE13" s="5">
        <v>753279</v>
      </c>
      <c r="AF13" s="4"/>
      <c r="AG13" s="5">
        <v>115713960930</v>
      </c>
      <c r="AH13" s="4"/>
      <c r="AI13" s="5">
        <v>120561540021</v>
      </c>
      <c r="AJ13" s="4"/>
      <c r="AK13" s="7">
        <v>2.0487358627174768E-2</v>
      </c>
    </row>
    <row r="14" spans="1:37">
      <c r="A14" s="1" t="s">
        <v>67</v>
      </c>
      <c r="C14" s="4" t="s">
        <v>52</v>
      </c>
      <c r="D14" s="4"/>
      <c r="E14" s="4" t="s">
        <v>52</v>
      </c>
      <c r="F14" s="4"/>
      <c r="G14" s="4" t="s">
        <v>68</v>
      </c>
      <c r="H14" s="4"/>
      <c r="I14" s="4" t="s">
        <v>69</v>
      </c>
      <c r="J14" s="4"/>
      <c r="K14" s="5">
        <v>0</v>
      </c>
      <c r="L14" s="4"/>
      <c r="M14" s="5">
        <v>0</v>
      </c>
      <c r="N14" s="4"/>
      <c r="O14" s="5">
        <v>6037</v>
      </c>
      <c r="P14" s="4"/>
      <c r="Q14" s="5">
        <v>5109161656</v>
      </c>
      <c r="R14" s="4"/>
      <c r="S14" s="5">
        <v>6025687005</v>
      </c>
      <c r="T14" s="4"/>
      <c r="U14" s="5">
        <v>0</v>
      </c>
      <c r="V14" s="4"/>
      <c r="W14" s="5">
        <v>0</v>
      </c>
      <c r="X14" s="4"/>
      <c r="Y14" s="5">
        <v>6037</v>
      </c>
      <c r="Z14" s="4"/>
      <c r="AA14" s="5">
        <v>6037000000</v>
      </c>
      <c r="AB14" s="5"/>
      <c r="AC14" s="5">
        <v>0</v>
      </c>
      <c r="AD14" s="4"/>
      <c r="AE14" s="5">
        <v>0</v>
      </c>
      <c r="AF14" s="4"/>
      <c r="AG14" s="5">
        <v>0</v>
      </c>
      <c r="AH14" s="4"/>
      <c r="AI14" s="5">
        <v>0</v>
      </c>
      <c r="AJ14" s="4"/>
      <c r="AK14" s="7">
        <v>0</v>
      </c>
    </row>
    <row r="15" spans="1:37">
      <c r="A15" s="1" t="s">
        <v>70</v>
      </c>
      <c r="C15" s="4" t="s">
        <v>52</v>
      </c>
      <c r="D15" s="4"/>
      <c r="E15" s="4" t="s">
        <v>52</v>
      </c>
      <c r="F15" s="4"/>
      <c r="G15" s="4" t="s">
        <v>71</v>
      </c>
      <c r="H15" s="4"/>
      <c r="I15" s="4" t="s">
        <v>72</v>
      </c>
      <c r="J15" s="4"/>
      <c r="K15" s="5">
        <v>0</v>
      </c>
      <c r="L15" s="4"/>
      <c r="M15" s="5">
        <v>0</v>
      </c>
      <c r="N15" s="4"/>
      <c r="O15" s="5">
        <v>52392</v>
      </c>
      <c r="P15" s="4"/>
      <c r="Q15" s="5">
        <v>42525144372</v>
      </c>
      <c r="R15" s="4"/>
      <c r="S15" s="5">
        <v>52043536766</v>
      </c>
      <c r="T15" s="4"/>
      <c r="U15" s="5">
        <v>0</v>
      </c>
      <c r="V15" s="4"/>
      <c r="W15" s="5">
        <v>0</v>
      </c>
      <c r="X15" s="4"/>
      <c r="Y15" s="5">
        <v>52392</v>
      </c>
      <c r="Z15" s="4"/>
      <c r="AA15" s="5">
        <v>52392000000</v>
      </c>
      <c r="AB15" s="5"/>
      <c r="AC15" s="5">
        <v>0</v>
      </c>
      <c r="AD15" s="4"/>
      <c r="AE15" s="5">
        <v>0</v>
      </c>
      <c r="AF15" s="4"/>
      <c r="AG15" s="5">
        <v>0</v>
      </c>
      <c r="AH15" s="4"/>
      <c r="AI15" s="5">
        <v>0</v>
      </c>
      <c r="AJ15" s="4"/>
      <c r="AK15" s="7">
        <v>0</v>
      </c>
    </row>
    <row r="16" spans="1:37">
      <c r="A16" s="1" t="s">
        <v>73</v>
      </c>
      <c r="C16" s="4" t="s">
        <v>52</v>
      </c>
      <c r="D16" s="4"/>
      <c r="E16" s="4" t="s">
        <v>52</v>
      </c>
      <c r="F16" s="4"/>
      <c r="G16" s="4" t="s">
        <v>74</v>
      </c>
      <c r="H16" s="4"/>
      <c r="I16" s="4" t="s">
        <v>75</v>
      </c>
      <c r="J16" s="4"/>
      <c r="K16" s="5">
        <v>0</v>
      </c>
      <c r="L16" s="4"/>
      <c r="M16" s="5">
        <v>0</v>
      </c>
      <c r="N16" s="4"/>
      <c r="O16" s="5">
        <v>45710</v>
      </c>
      <c r="P16" s="4"/>
      <c r="Q16" s="5">
        <v>33047687297</v>
      </c>
      <c r="R16" s="4"/>
      <c r="S16" s="5">
        <v>44529054755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45710</v>
      </c>
      <c r="AD16" s="4"/>
      <c r="AE16" s="5">
        <v>991874</v>
      </c>
      <c r="AF16" s="4"/>
      <c r="AG16" s="5">
        <v>33047687297</v>
      </c>
      <c r="AH16" s="4"/>
      <c r="AI16" s="5">
        <v>45330342925</v>
      </c>
      <c r="AJ16" s="4"/>
      <c r="AK16" s="7">
        <v>7.7031115564343668E-3</v>
      </c>
    </row>
    <row r="17" spans="1:37">
      <c r="A17" s="1" t="s">
        <v>76</v>
      </c>
      <c r="C17" s="4" t="s">
        <v>52</v>
      </c>
      <c r="D17" s="4"/>
      <c r="E17" s="4" t="s">
        <v>52</v>
      </c>
      <c r="F17" s="4"/>
      <c r="G17" s="4" t="s">
        <v>77</v>
      </c>
      <c r="H17" s="4"/>
      <c r="I17" s="4" t="s">
        <v>78</v>
      </c>
      <c r="J17" s="4"/>
      <c r="K17" s="5">
        <v>0</v>
      </c>
      <c r="L17" s="4"/>
      <c r="M17" s="5">
        <v>0</v>
      </c>
      <c r="N17" s="4"/>
      <c r="O17" s="5">
        <v>172900</v>
      </c>
      <c r="P17" s="4"/>
      <c r="Q17" s="5">
        <v>105937002535</v>
      </c>
      <c r="R17" s="4"/>
      <c r="S17" s="5">
        <v>107016073820</v>
      </c>
      <c r="T17" s="4"/>
      <c r="U17" s="5">
        <v>6600</v>
      </c>
      <c r="V17" s="4"/>
      <c r="W17" s="5">
        <v>4110164830</v>
      </c>
      <c r="X17" s="4"/>
      <c r="Y17" s="5">
        <v>50000</v>
      </c>
      <c r="Z17" s="4"/>
      <c r="AA17" s="5">
        <v>31491291172</v>
      </c>
      <c r="AB17" s="5"/>
      <c r="AC17" s="5">
        <v>129500</v>
      </c>
      <c r="AD17" s="4"/>
      <c r="AE17" s="5">
        <v>627459</v>
      </c>
      <c r="AF17" s="4"/>
      <c r="AG17" s="5">
        <v>79393360299</v>
      </c>
      <c r="AH17" s="4"/>
      <c r="AI17" s="5">
        <v>81241212860</v>
      </c>
      <c r="AJ17" s="4"/>
      <c r="AK17" s="7">
        <v>1.3805545805731631E-2</v>
      </c>
    </row>
    <row r="18" spans="1:37">
      <c r="A18" s="1" t="s">
        <v>79</v>
      </c>
      <c r="C18" s="4" t="s">
        <v>52</v>
      </c>
      <c r="D18" s="4"/>
      <c r="E18" s="4" t="s">
        <v>52</v>
      </c>
      <c r="F18" s="4"/>
      <c r="G18" s="4" t="s">
        <v>80</v>
      </c>
      <c r="H18" s="4"/>
      <c r="I18" s="4" t="s">
        <v>81</v>
      </c>
      <c r="J18" s="4"/>
      <c r="K18" s="5">
        <v>0</v>
      </c>
      <c r="L18" s="4"/>
      <c r="M18" s="5">
        <v>0</v>
      </c>
      <c r="N18" s="4"/>
      <c r="O18" s="5">
        <v>191138</v>
      </c>
      <c r="P18" s="4"/>
      <c r="Q18" s="5">
        <v>161144418896</v>
      </c>
      <c r="R18" s="4"/>
      <c r="S18" s="5">
        <v>185488548527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191138</v>
      </c>
      <c r="AD18" s="4"/>
      <c r="AE18" s="5">
        <v>987923</v>
      </c>
      <c r="AF18" s="4"/>
      <c r="AG18" s="5">
        <v>161144418896</v>
      </c>
      <c r="AH18" s="4"/>
      <c r="AI18" s="5">
        <v>188795401004</v>
      </c>
      <c r="AJ18" s="4"/>
      <c r="AK18" s="7">
        <v>3.2082528863321476E-2</v>
      </c>
    </row>
    <row r="19" spans="1:37">
      <c r="A19" s="1" t="s">
        <v>82</v>
      </c>
      <c r="C19" s="4" t="s">
        <v>52</v>
      </c>
      <c r="D19" s="4"/>
      <c r="E19" s="4" t="s">
        <v>52</v>
      </c>
      <c r="F19" s="4"/>
      <c r="G19" s="4" t="s">
        <v>83</v>
      </c>
      <c r="H19" s="4"/>
      <c r="I19" s="4" t="s">
        <v>84</v>
      </c>
      <c r="J19" s="4"/>
      <c r="K19" s="5">
        <v>0</v>
      </c>
      <c r="L19" s="4"/>
      <c r="M19" s="5">
        <v>0</v>
      </c>
      <c r="N19" s="4"/>
      <c r="O19" s="5">
        <v>161714</v>
      </c>
      <c r="P19" s="4"/>
      <c r="Q19" s="5">
        <v>122759606734</v>
      </c>
      <c r="R19" s="4"/>
      <c r="S19" s="5">
        <v>125310808146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161714</v>
      </c>
      <c r="AD19" s="4"/>
      <c r="AE19" s="5">
        <v>786885</v>
      </c>
      <c r="AF19" s="4"/>
      <c r="AG19" s="5">
        <v>122759606734</v>
      </c>
      <c r="AH19" s="4"/>
      <c r="AI19" s="5">
        <v>127227256769</v>
      </c>
      <c r="AJ19" s="4"/>
      <c r="AK19" s="7">
        <v>2.1620082458503186E-2</v>
      </c>
    </row>
    <row r="20" spans="1:37">
      <c r="A20" s="1" t="s">
        <v>85</v>
      </c>
      <c r="C20" s="4" t="s">
        <v>52</v>
      </c>
      <c r="D20" s="4"/>
      <c r="E20" s="4" t="s">
        <v>52</v>
      </c>
      <c r="F20" s="4"/>
      <c r="G20" s="4" t="s">
        <v>86</v>
      </c>
      <c r="H20" s="4"/>
      <c r="I20" s="4" t="s">
        <v>63</v>
      </c>
      <c r="J20" s="4"/>
      <c r="K20" s="5">
        <v>0</v>
      </c>
      <c r="L20" s="4"/>
      <c r="M20" s="5">
        <v>0</v>
      </c>
      <c r="N20" s="4"/>
      <c r="O20" s="5">
        <v>132028</v>
      </c>
      <c r="P20" s="4"/>
      <c r="Q20" s="5">
        <v>97032332945</v>
      </c>
      <c r="R20" s="4"/>
      <c r="S20" s="5">
        <v>100762666695</v>
      </c>
      <c r="T20" s="4"/>
      <c r="U20" s="5">
        <v>0</v>
      </c>
      <c r="V20" s="4"/>
      <c r="W20" s="5">
        <v>0</v>
      </c>
      <c r="X20" s="4"/>
      <c r="Y20" s="5">
        <v>84500</v>
      </c>
      <c r="Z20" s="4"/>
      <c r="AA20" s="5">
        <v>64972101674</v>
      </c>
      <c r="AB20" s="5"/>
      <c r="AC20" s="5">
        <v>47528</v>
      </c>
      <c r="AD20" s="4"/>
      <c r="AE20" s="5">
        <v>774861</v>
      </c>
      <c r="AF20" s="4"/>
      <c r="AG20" s="5">
        <v>34930111190</v>
      </c>
      <c r="AH20" s="4"/>
      <c r="AI20" s="5">
        <v>36820918606</v>
      </c>
      <c r="AJ20" s="4"/>
      <c r="AK20" s="7">
        <v>6.2570813572200169E-3</v>
      </c>
    </row>
    <row r="21" spans="1:37">
      <c r="A21" s="1" t="s">
        <v>87</v>
      </c>
      <c r="C21" s="4" t="s">
        <v>52</v>
      </c>
      <c r="D21" s="4"/>
      <c r="E21" s="4" t="s">
        <v>52</v>
      </c>
      <c r="F21" s="4"/>
      <c r="G21" s="4" t="s">
        <v>77</v>
      </c>
      <c r="H21" s="4"/>
      <c r="I21" s="4" t="s">
        <v>88</v>
      </c>
      <c r="J21" s="4"/>
      <c r="K21" s="5">
        <v>0</v>
      </c>
      <c r="L21" s="4"/>
      <c r="M21" s="5">
        <v>0</v>
      </c>
      <c r="N21" s="4"/>
      <c r="O21" s="5">
        <v>78028</v>
      </c>
      <c r="P21" s="4"/>
      <c r="Q21" s="5">
        <v>43906431414</v>
      </c>
      <c r="R21" s="4"/>
      <c r="S21" s="5">
        <v>46622641474</v>
      </c>
      <c r="T21" s="4"/>
      <c r="U21" s="5">
        <v>30600</v>
      </c>
      <c r="V21" s="4"/>
      <c r="W21" s="5">
        <v>18374087657</v>
      </c>
      <c r="X21" s="4"/>
      <c r="Y21" s="5">
        <v>0</v>
      </c>
      <c r="Z21" s="4"/>
      <c r="AA21" s="5">
        <v>0</v>
      </c>
      <c r="AB21" s="5"/>
      <c r="AC21" s="5">
        <v>108628</v>
      </c>
      <c r="AD21" s="4"/>
      <c r="AE21" s="5">
        <v>605552</v>
      </c>
      <c r="AF21" s="4"/>
      <c r="AG21" s="5">
        <v>62280519071</v>
      </c>
      <c r="AH21" s="4"/>
      <c r="AI21" s="5">
        <v>65767980048</v>
      </c>
      <c r="AJ21" s="4"/>
      <c r="AK21" s="7">
        <v>1.1176136213866811E-2</v>
      </c>
    </row>
    <row r="22" spans="1:37">
      <c r="A22" s="1" t="s">
        <v>89</v>
      </c>
      <c r="C22" s="4" t="s">
        <v>52</v>
      </c>
      <c r="D22" s="4"/>
      <c r="E22" s="4" t="s">
        <v>52</v>
      </c>
      <c r="F22" s="4"/>
      <c r="G22" s="4" t="s">
        <v>90</v>
      </c>
      <c r="H22" s="4"/>
      <c r="I22" s="4" t="s">
        <v>91</v>
      </c>
      <c r="J22" s="4"/>
      <c r="K22" s="5">
        <v>0</v>
      </c>
      <c r="L22" s="4"/>
      <c r="M22" s="5">
        <v>0</v>
      </c>
      <c r="N22" s="4"/>
      <c r="O22" s="5">
        <v>479437</v>
      </c>
      <c r="P22" s="4"/>
      <c r="Q22" s="5">
        <v>384562277332</v>
      </c>
      <c r="R22" s="4"/>
      <c r="S22" s="5">
        <v>436484219168</v>
      </c>
      <c r="T22" s="4"/>
      <c r="U22" s="5">
        <v>0</v>
      </c>
      <c r="V22" s="4"/>
      <c r="W22" s="5">
        <v>0</v>
      </c>
      <c r="X22" s="4"/>
      <c r="Y22" s="5">
        <v>50000</v>
      </c>
      <c r="Z22" s="4"/>
      <c r="AA22" s="5">
        <v>46391590000</v>
      </c>
      <c r="AB22" s="5"/>
      <c r="AC22" s="5">
        <v>429437</v>
      </c>
      <c r="AD22" s="4"/>
      <c r="AE22" s="5">
        <v>925580</v>
      </c>
      <c r="AF22" s="4"/>
      <c r="AG22" s="5">
        <v>344456666236</v>
      </c>
      <c r="AH22" s="4"/>
      <c r="AI22" s="5">
        <v>397406255518</v>
      </c>
      <c r="AJ22" s="4"/>
      <c r="AK22" s="7">
        <v>6.7532352988040292E-2</v>
      </c>
    </row>
    <row r="23" spans="1:37">
      <c r="A23" s="1" t="s">
        <v>92</v>
      </c>
      <c r="C23" s="4" t="s">
        <v>52</v>
      </c>
      <c r="D23" s="4"/>
      <c r="E23" s="4" t="s">
        <v>52</v>
      </c>
      <c r="F23" s="4"/>
      <c r="G23" s="4" t="s">
        <v>93</v>
      </c>
      <c r="H23" s="4"/>
      <c r="I23" s="4" t="s">
        <v>94</v>
      </c>
      <c r="J23" s="4"/>
      <c r="K23" s="5">
        <v>0</v>
      </c>
      <c r="L23" s="4"/>
      <c r="M23" s="5">
        <v>0</v>
      </c>
      <c r="N23" s="4"/>
      <c r="O23" s="5">
        <v>319763</v>
      </c>
      <c r="P23" s="4"/>
      <c r="Q23" s="5">
        <v>250617183119</v>
      </c>
      <c r="R23" s="4"/>
      <c r="S23" s="5">
        <v>287111433531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319763</v>
      </c>
      <c r="AD23" s="4"/>
      <c r="AE23" s="5">
        <v>913081</v>
      </c>
      <c r="AF23" s="4"/>
      <c r="AG23" s="5">
        <v>250617183119</v>
      </c>
      <c r="AH23" s="4"/>
      <c r="AI23" s="5">
        <v>291916600327</v>
      </c>
      <c r="AJ23" s="4"/>
      <c r="AK23" s="7">
        <v>4.960620177117149E-2</v>
      </c>
    </row>
    <row r="24" spans="1:37">
      <c r="A24" s="1" t="s">
        <v>95</v>
      </c>
      <c r="C24" s="4" t="s">
        <v>52</v>
      </c>
      <c r="D24" s="4"/>
      <c r="E24" s="4" t="s">
        <v>52</v>
      </c>
      <c r="F24" s="4"/>
      <c r="G24" s="4" t="s">
        <v>96</v>
      </c>
      <c r="H24" s="4"/>
      <c r="I24" s="4" t="s">
        <v>97</v>
      </c>
      <c r="J24" s="4"/>
      <c r="K24" s="5">
        <v>0</v>
      </c>
      <c r="L24" s="4"/>
      <c r="M24" s="5">
        <v>0</v>
      </c>
      <c r="N24" s="4"/>
      <c r="O24" s="5">
        <v>6616</v>
      </c>
      <c r="P24" s="4"/>
      <c r="Q24" s="5">
        <v>3963702285</v>
      </c>
      <c r="R24" s="4"/>
      <c r="S24" s="5">
        <v>4313180894</v>
      </c>
      <c r="T24" s="4"/>
      <c r="U24" s="5">
        <v>3500</v>
      </c>
      <c r="V24" s="4"/>
      <c r="W24" s="5">
        <v>2296628182</v>
      </c>
      <c r="X24" s="4"/>
      <c r="Y24" s="5">
        <v>0</v>
      </c>
      <c r="Z24" s="4"/>
      <c r="AA24" s="5">
        <v>0</v>
      </c>
      <c r="AB24" s="5"/>
      <c r="AC24" s="5">
        <v>10116</v>
      </c>
      <c r="AD24" s="4"/>
      <c r="AE24" s="5">
        <v>660806</v>
      </c>
      <c r="AF24" s="4"/>
      <c r="AG24" s="5">
        <v>6260330467</v>
      </c>
      <c r="AH24" s="4"/>
      <c r="AI24" s="5">
        <v>6683501891</v>
      </c>
      <c r="AJ24" s="4"/>
      <c r="AK24" s="7">
        <v>1.1357461102642441E-3</v>
      </c>
    </row>
    <row r="25" spans="1:37">
      <c r="A25" s="1" t="s">
        <v>98</v>
      </c>
      <c r="C25" s="4" t="s">
        <v>52</v>
      </c>
      <c r="D25" s="4"/>
      <c r="E25" s="4" t="s">
        <v>52</v>
      </c>
      <c r="F25" s="4"/>
      <c r="G25" s="4" t="s">
        <v>99</v>
      </c>
      <c r="H25" s="4"/>
      <c r="I25" s="4" t="s">
        <v>100</v>
      </c>
      <c r="J25" s="4"/>
      <c r="K25" s="5">
        <v>0</v>
      </c>
      <c r="L25" s="4"/>
      <c r="M25" s="5">
        <v>0</v>
      </c>
      <c r="N25" s="4"/>
      <c r="O25" s="5">
        <v>627856</v>
      </c>
      <c r="P25" s="4"/>
      <c r="Q25" s="5">
        <v>502329002755</v>
      </c>
      <c r="R25" s="4"/>
      <c r="S25" s="5">
        <v>553957382782</v>
      </c>
      <c r="T25" s="4"/>
      <c r="U25" s="5">
        <v>0</v>
      </c>
      <c r="V25" s="4"/>
      <c r="W25" s="5">
        <v>0</v>
      </c>
      <c r="X25" s="4"/>
      <c r="Y25" s="5">
        <v>306300</v>
      </c>
      <c r="Z25" s="4"/>
      <c r="AA25" s="5">
        <v>274105627195</v>
      </c>
      <c r="AB25" s="5"/>
      <c r="AC25" s="5">
        <v>321556</v>
      </c>
      <c r="AD25" s="4"/>
      <c r="AE25" s="5">
        <v>896856</v>
      </c>
      <c r="AF25" s="4"/>
      <c r="AG25" s="5">
        <v>257267438410</v>
      </c>
      <c r="AH25" s="4"/>
      <c r="AI25" s="5">
        <v>288337157352</v>
      </c>
      <c r="AJ25" s="4"/>
      <c r="AK25" s="7">
        <v>4.8997937046769552E-2</v>
      </c>
    </row>
    <row r="26" spans="1:37">
      <c r="A26" s="1" t="s">
        <v>101</v>
      </c>
      <c r="C26" s="4" t="s">
        <v>52</v>
      </c>
      <c r="D26" s="4"/>
      <c r="E26" s="4" t="s">
        <v>52</v>
      </c>
      <c r="F26" s="4"/>
      <c r="G26" s="4" t="s">
        <v>77</v>
      </c>
      <c r="H26" s="4"/>
      <c r="I26" s="4" t="s">
        <v>88</v>
      </c>
      <c r="J26" s="4"/>
      <c r="K26" s="5">
        <v>0</v>
      </c>
      <c r="L26" s="4"/>
      <c r="M26" s="5">
        <v>0</v>
      </c>
      <c r="N26" s="4"/>
      <c r="O26" s="5">
        <v>89940</v>
      </c>
      <c r="P26" s="4"/>
      <c r="Q26" s="5">
        <v>53132293487</v>
      </c>
      <c r="R26" s="4"/>
      <c r="S26" s="5">
        <v>57505305873</v>
      </c>
      <c r="T26" s="4"/>
      <c r="U26" s="5">
        <v>20500</v>
      </c>
      <c r="V26" s="4"/>
      <c r="W26" s="5">
        <v>13184156167</v>
      </c>
      <c r="X26" s="4"/>
      <c r="Y26" s="5">
        <v>50000</v>
      </c>
      <c r="Z26" s="4"/>
      <c r="AA26" s="5">
        <v>32504107564</v>
      </c>
      <c r="AB26" s="5"/>
      <c r="AC26" s="5">
        <v>60440</v>
      </c>
      <c r="AD26" s="4"/>
      <c r="AE26" s="5">
        <v>647987</v>
      </c>
      <c r="AF26" s="4"/>
      <c r="AG26" s="5">
        <v>36292703883</v>
      </c>
      <c r="AH26" s="4"/>
      <c r="AI26" s="5">
        <v>39157235744</v>
      </c>
      <c r="AJ26" s="4"/>
      <c r="AK26" s="7">
        <v>6.6540982422455671E-3</v>
      </c>
    </row>
    <row r="27" spans="1:37">
      <c r="A27" s="1" t="s">
        <v>102</v>
      </c>
      <c r="C27" s="4" t="s">
        <v>52</v>
      </c>
      <c r="D27" s="4"/>
      <c r="E27" s="4" t="s">
        <v>52</v>
      </c>
      <c r="F27" s="4"/>
      <c r="G27" s="4" t="s">
        <v>103</v>
      </c>
      <c r="H27" s="4"/>
      <c r="I27" s="4" t="s">
        <v>104</v>
      </c>
      <c r="J27" s="4"/>
      <c r="K27" s="5">
        <v>0</v>
      </c>
      <c r="L27" s="4"/>
      <c r="M27" s="5">
        <v>0</v>
      </c>
      <c r="N27" s="4"/>
      <c r="O27" s="5">
        <v>337827</v>
      </c>
      <c r="P27" s="4"/>
      <c r="Q27" s="5">
        <v>256072620949</v>
      </c>
      <c r="R27" s="4"/>
      <c r="S27" s="5">
        <v>287921336580</v>
      </c>
      <c r="T27" s="4"/>
      <c r="U27" s="5">
        <v>0</v>
      </c>
      <c r="V27" s="4"/>
      <c r="W27" s="5">
        <v>0</v>
      </c>
      <c r="X27" s="4"/>
      <c r="Y27" s="5">
        <v>330000</v>
      </c>
      <c r="Z27" s="4"/>
      <c r="AA27" s="5">
        <v>285272086467</v>
      </c>
      <c r="AB27" s="5"/>
      <c r="AC27" s="5">
        <v>7827</v>
      </c>
      <c r="AD27" s="4"/>
      <c r="AE27" s="5">
        <v>866092</v>
      </c>
      <c r="AF27" s="4"/>
      <c r="AG27" s="5">
        <v>5932860322</v>
      </c>
      <c r="AH27" s="4"/>
      <c r="AI27" s="5">
        <v>6777673407</v>
      </c>
      <c r="AJ27" s="4"/>
      <c r="AK27" s="7">
        <v>1.1517489385328666E-3</v>
      </c>
    </row>
    <row r="28" spans="1:37">
      <c r="A28" s="1" t="s">
        <v>105</v>
      </c>
      <c r="C28" s="4" t="s">
        <v>52</v>
      </c>
      <c r="D28" s="4"/>
      <c r="E28" s="4" t="s">
        <v>52</v>
      </c>
      <c r="F28" s="4"/>
      <c r="G28" s="4" t="s">
        <v>106</v>
      </c>
      <c r="H28" s="4"/>
      <c r="I28" s="4" t="s">
        <v>107</v>
      </c>
      <c r="J28" s="4"/>
      <c r="K28" s="5">
        <v>0</v>
      </c>
      <c r="L28" s="4"/>
      <c r="M28" s="5">
        <v>0</v>
      </c>
      <c r="N28" s="4"/>
      <c r="O28" s="5">
        <v>409</v>
      </c>
      <c r="P28" s="4"/>
      <c r="Q28" s="5">
        <v>333240765</v>
      </c>
      <c r="R28" s="4"/>
      <c r="S28" s="5">
        <v>342086935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409</v>
      </c>
      <c r="AD28" s="4"/>
      <c r="AE28" s="5">
        <v>849841</v>
      </c>
      <c r="AF28" s="4"/>
      <c r="AG28" s="5">
        <v>333240765</v>
      </c>
      <c r="AH28" s="4"/>
      <c r="AI28" s="5">
        <v>347521969</v>
      </c>
      <c r="AJ28" s="4"/>
      <c r="AK28" s="7">
        <v>5.9055377100232378E-5</v>
      </c>
    </row>
    <row r="29" spans="1:37">
      <c r="A29" s="1" t="s">
        <v>108</v>
      </c>
      <c r="C29" s="4" t="s">
        <v>52</v>
      </c>
      <c r="D29" s="4"/>
      <c r="E29" s="4" t="s">
        <v>52</v>
      </c>
      <c r="F29" s="4"/>
      <c r="G29" s="4" t="s">
        <v>109</v>
      </c>
      <c r="H29" s="4"/>
      <c r="I29" s="4" t="s">
        <v>110</v>
      </c>
      <c r="J29" s="4"/>
      <c r="K29" s="5">
        <v>0</v>
      </c>
      <c r="L29" s="4"/>
      <c r="M29" s="5">
        <v>0</v>
      </c>
      <c r="N29" s="4"/>
      <c r="O29" s="5">
        <v>176412</v>
      </c>
      <c r="P29" s="4"/>
      <c r="Q29" s="5">
        <v>105779926796</v>
      </c>
      <c r="R29" s="4"/>
      <c r="S29" s="5">
        <v>107902244292</v>
      </c>
      <c r="T29" s="4"/>
      <c r="U29" s="5">
        <v>36100</v>
      </c>
      <c r="V29" s="4"/>
      <c r="W29" s="5">
        <v>22219563545</v>
      </c>
      <c r="X29" s="4"/>
      <c r="Y29" s="5">
        <v>0</v>
      </c>
      <c r="Z29" s="4"/>
      <c r="AA29" s="5">
        <v>0</v>
      </c>
      <c r="AB29" s="5"/>
      <c r="AC29" s="5">
        <v>212512</v>
      </c>
      <c r="AD29" s="4"/>
      <c r="AE29" s="5">
        <v>619891</v>
      </c>
      <c r="AF29" s="4"/>
      <c r="AG29" s="5">
        <v>127999490341</v>
      </c>
      <c r="AH29" s="4"/>
      <c r="AI29" s="5">
        <v>131710399354</v>
      </c>
      <c r="AJ29" s="4"/>
      <c r="AK29" s="7">
        <v>2.2381915377190652E-2</v>
      </c>
    </row>
    <row r="30" spans="1:37">
      <c r="A30" s="1" t="s">
        <v>111</v>
      </c>
      <c r="C30" s="4" t="s">
        <v>52</v>
      </c>
      <c r="D30" s="4"/>
      <c r="E30" s="4" t="s">
        <v>52</v>
      </c>
      <c r="F30" s="4"/>
      <c r="G30" s="4" t="s">
        <v>112</v>
      </c>
      <c r="H30" s="4"/>
      <c r="I30" s="4" t="s">
        <v>113</v>
      </c>
      <c r="J30" s="4"/>
      <c r="K30" s="5">
        <v>0</v>
      </c>
      <c r="L30" s="4"/>
      <c r="M30" s="5">
        <v>0</v>
      </c>
      <c r="N30" s="4"/>
      <c r="O30" s="5">
        <v>46702</v>
      </c>
      <c r="P30" s="4"/>
      <c r="Q30" s="5">
        <v>35018971346</v>
      </c>
      <c r="R30" s="4"/>
      <c r="S30" s="5">
        <v>36853573108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46702</v>
      </c>
      <c r="AD30" s="4"/>
      <c r="AE30" s="5">
        <v>801412</v>
      </c>
      <c r="AF30" s="4"/>
      <c r="AG30" s="5">
        <v>35018971346</v>
      </c>
      <c r="AH30" s="4"/>
      <c r="AI30" s="5">
        <v>37420759481</v>
      </c>
      <c r="AJ30" s="4"/>
      <c r="AK30" s="7">
        <v>6.3590139894941465E-3</v>
      </c>
    </row>
    <row r="31" spans="1:37">
      <c r="A31" s="1" t="s">
        <v>114</v>
      </c>
      <c r="C31" s="4" t="s">
        <v>52</v>
      </c>
      <c r="D31" s="4"/>
      <c r="E31" s="4" t="s">
        <v>52</v>
      </c>
      <c r="F31" s="4"/>
      <c r="G31" s="4" t="s">
        <v>115</v>
      </c>
      <c r="H31" s="4"/>
      <c r="I31" s="4" t="s">
        <v>116</v>
      </c>
      <c r="J31" s="4"/>
      <c r="K31" s="5">
        <v>0</v>
      </c>
      <c r="L31" s="4"/>
      <c r="M31" s="5">
        <v>0</v>
      </c>
      <c r="N31" s="4"/>
      <c r="O31" s="5">
        <v>21600</v>
      </c>
      <c r="P31" s="4"/>
      <c r="Q31" s="5">
        <v>13188510978</v>
      </c>
      <c r="R31" s="4"/>
      <c r="S31" s="5">
        <v>13158710551</v>
      </c>
      <c r="T31" s="4"/>
      <c r="U31" s="5">
        <v>2500</v>
      </c>
      <c r="V31" s="4"/>
      <c r="W31" s="5">
        <v>1531777583</v>
      </c>
      <c r="X31" s="4"/>
      <c r="Y31" s="5">
        <v>16100</v>
      </c>
      <c r="Z31" s="4"/>
      <c r="AA31" s="5">
        <v>10026872302</v>
      </c>
      <c r="AB31" s="5"/>
      <c r="AC31" s="5">
        <v>8000</v>
      </c>
      <c r="AD31" s="4"/>
      <c r="AE31" s="5">
        <v>617409</v>
      </c>
      <c r="AF31" s="4"/>
      <c r="AG31" s="5">
        <v>4886402842</v>
      </c>
      <c r="AH31" s="4"/>
      <c r="AI31" s="5">
        <v>4938376756</v>
      </c>
      <c r="AJ31" s="4"/>
      <c r="AK31" s="7">
        <v>8.3919213058039003E-4</v>
      </c>
    </row>
    <row r="32" spans="1:37">
      <c r="A32" s="1" t="s">
        <v>117</v>
      </c>
      <c r="C32" s="4" t="s">
        <v>52</v>
      </c>
      <c r="D32" s="4"/>
      <c r="E32" s="4" t="s">
        <v>52</v>
      </c>
      <c r="F32" s="4"/>
      <c r="G32" s="4" t="s">
        <v>112</v>
      </c>
      <c r="H32" s="4"/>
      <c r="I32" s="4" t="s">
        <v>118</v>
      </c>
      <c r="J32" s="4"/>
      <c r="K32" s="5">
        <v>0</v>
      </c>
      <c r="L32" s="4"/>
      <c r="M32" s="5">
        <v>0</v>
      </c>
      <c r="N32" s="4"/>
      <c r="O32" s="5">
        <v>155519</v>
      </c>
      <c r="P32" s="4"/>
      <c r="Q32" s="5">
        <v>118814785350</v>
      </c>
      <c r="R32" s="4"/>
      <c r="S32" s="5">
        <v>124668334954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5"/>
      <c r="AC32" s="5">
        <v>155519</v>
      </c>
      <c r="AD32" s="4"/>
      <c r="AE32" s="5">
        <v>814219</v>
      </c>
      <c r="AF32" s="4"/>
      <c r="AG32" s="5">
        <v>118814785350</v>
      </c>
      <c r="AH32" s="4"/>
      <c r="AI32" s="5">
        <v>126603573603</v>
      </c>
      <c r="AJ32" s="4"/>
      <c r="AK32" s="7">
        <v>2.1514098239245966E-2</v>
      </c>
    </row>
    <row r="33" spans="1:37">
      <c r="A33" s="1" t="s">
        <v>119</v>
      </c>
      <c r="C33" s="4" t="s">
        <v>52</v>
      </c>
      <c r="D33" s="4"/>
      <c r="E33" s="4" t="s">
        <v>52</v>
      </c>
      <c r="F33" s="4"/>
      <c r="G33" s="4" t="s">
        <v>120</v>
      </c>
      <c r="H33" s="4"/>
      <c r="I33" s="4" t="s">
        <v>121</v>
      </c>
      <c r="J33" s="4"/>
      <c r="K33" s="5">
        <v>0</v>
      </c>
      <c r="L33" s="4"/>
      <c r="M33" s="5">
        <v>0</v>
      </c>
      <c r="N33" s="4"/>
      <c r="O33" s="5">
        <v>65094</v>
      </c>
      <c r="P33" s="4"/>
      <c r="Q33" s="5">
        <v>52593879925</v>
      </c>
      <c r="R33" s="4"/>
      <c r="S33" s="5">
        <v>54626290431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5"/>
      <c r="AC33" s="5">
        <v>65094</v>
      </c>
      <c r="AD33" s="4"/>
      <c r="AE33" s="5">
        <v>852655</v>
      </c>
      <c r="AF33" s="4"/>
      <c r="AG33" s="5">
        <v>52593879925</v>
      </c>
      <c r="AH33" s="4"/>
      <c r="AI33" s="5">
        <v>55492664701</v>
      </c>
      <c r="AJ33" s="4"/>
      <c r="AK33" s="7">
        <v>9.430023228874802E-3</v>
      </c>
    </row>
    <row r="34" spans="1:37">
      <c r="A34" s="1" t="s">
        <v>122</v>
      </c>
      <c r="C34" s="4" t="s">
        <v>52</v>
      </c>
      <c r="D34" s="4"/>
      <c r="E34" s="4" t="s">
        <v>52</v>
      </c>
      <c r="F34" s="4"/>
      <c r="G34" s="4" t="s">
        <v>123</v>
      </c>
      <c r="H34" s="4"/>
      <c r="I34" s="4" t="s">
        <v>124</v>
      </c>
      <c r="J34" s="4"/>
      <c r="K34" s="5">
        <v>18</v>
      </c>
      <c r="L34" s="4"/>
      <c r="M34" s="5">
        <v>18</v>
      </c>
      <c r="N34" s="4"/>
      <c r="O34" s="5">
        <v>300000</v>
      </c>
      <c r="P34" s="4"/>
      <c r="Q34" s="5">
        <v>293640000000</v>
      </c>
      <c r="R34" s="4"/>
      <c r="S34" s="5">
        <v>294693577106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5"/>
      <c r="AC34" s="5">
        <v>300000</v>
      </c>
      <c r="AD34" s="4"/>
      <c r="AE34" s="5">
        <v>988450</v>
      </c>
      <c r="AF34" s="4"/>
      <c r="AG34" s="5">
        <v>293640000000</v>
      </c>
      <c r="AH34" s="4"/>
      <c r="AI34" s="5">
        <v>296481253031</v>
      </c>
      <c r="AJ34" s="4"/>
      <c r="AK34" s="7">
        <v>5.0381885931634784E-2</v>
      </c>
    </row>
    <row r="35" spans="1:37">
      <c r="A35" s="1" t="s">
        <v>125</v>
      </c>
      <c r="C35" s="4" t="s">
        <v>52</v>
      </c>
      <c r="D35" s="4"/>
      <c r="E35" s="4" t="s">
        <v>52</v>
      </c>
      <c r="F35" s="4"/>
      <c r="G35" s="4" t="s">
        <v>123</v>
      </c>
      <c r="H35" s="4"/>
      <c r="I35" s="4" t="s">
        <v>126</v>
      </c>
      <c r="J35" s="4"/>
      <c r="K35" s="5">
        <v>18</v>
      </c>
      <c r="L35" s="4"/>
      <c r="M35" s="5">
        <v>18</v>
      </c>
      <c r="N35" s="4"/>
      <c r="O35" s="5">
        <v>200000</v>
      </c>
      <c r="P35" s="4"/>
      <c r="Q35" s="5">
        <v>190602000000</v>
      </c>
      <c r="R35" s="4"/>
      <c r="S35" s="5">
        <v>191047366387</v>
      </c>
      <c r="T35" s="4"/>
      <c r="U35" s="5">
        <v>0</v>
      </c>
      <c r="V35" s="4"/>
      <c r="W35" s="5">
        <v>0</v>
      </c>
      <c r="X35" s="4"/>
      <c r="Y35" s="5">
        <v>200000</v>
      </c>
      <c r="Z35" s="4"/>
      <c r="AA35" s="5">
        <v>191144126170</v>
      </c>
      <c r="AB35" s="5"/>
      <c r="AC35" s="5">
        <v>0</v>
      </c>
      <c r="AD35" s="4"/>
      <c r="AE35" s="5">
        <v>0</v>
      </c>
      <c r="AF35" s="4"/>
      <c r="AG35" s="5">
        <v>0</v>
      </c>
      <c r="AH35" s="4"/>
      <c r="AI35" s="5">
        <v>0</v>
      </c>
      <c r="AJ35" s="4"/>
      <c r="AK35" s="7">
        <v>0</v>
      </c>
    </row>
    <row r="36" spans="1:37">
      <c r="A36" s="1" t="s">
        <v>127</v>
      </c>
      <c r="C36" s="4" t="s">
        <v>52</v>
      </c>
      <c r="D36" s="4"/>
      <c r="E36" s="4" t="s">
        <v>52</v>
      </c>
      <c r="F36" s="4"/>
      <c r="G36" s="4" t="s">
        <v>128</v>
      </c>
      <c r="H36" s="4"/>
      <c r="I36" s="4" t="s">
        <v>129</v>
      </c>
      <c r="J36" s="4"/>
      <c r="K36" s="5">
        <v>16</v>
      </c>
      <c r="L36" s="4"/>
      <c r="M36" s="5">
        <v>16</v>
      </c>
      <c r="N36" s="4"/>
      <c r="O36" s="5">
        <v>400000</v>
      </c>
      <c r="P36" s="4"/>
      <c r="Q36" s="5">
        <v>382286482561</v>
      </c>
      <c r="R36" s="4"/>
      <c r="S36" s="5">
        <v>393824606350</v>
      </c>
      <c r="T36" s="4"/>
      <c r="U36" s="5">
        <v>0</v>
      </c>
      <c r="V36" s="4"/>
      <c r="W36" s="5">
        <v>0</v>
      </c>
      <c r="X36" s="4"/>
      <c r="Y36" s="5">
        <v>110000</v>
      </c>
      <c r="Z36" s="4"/>
      <c r="AA36" s="5">
        <v>109276784605</v>
      </c>
      <c r="AB36" s="5"/>
      <c r="AC36" s="5">
        <v>290000</v>
      </c>
      <c r="AD36" s="4"/>
      <c r="AE36" s="5">
        <v>989771</v>
      </c>
      <c r="AF36" s="4"/>
      <c r="AG36" s="5">
        <v>277157699857</v>
      </c>
      <c r="AH36" s="4"/>
      <c r="AI36" s="5">
        <v>286981565161</v>
      </c>
      <c r="AJ36" s="4"/>
      <c r="AK36" s="7">
        <v>4.8767577486296315E-2</v>
      </c>
    </row>
    <row r="37" spans="1:37">
      <c r="A37" s="1" t="s">
        <v>130</v>
      </c>
      <c r="C37" s="4" t="s">
        <v>52</v>
      </c>
      <c r="D37" s="4"/>
      <c r="E37" s="4" t="s">
        <v>52</v>
      </c>
      <c r="F37" s="4"/>
      <c r="G37" s="4" t="s">
        <v>131</v>
      </c>
      <c r="H37" s="4"/>
      <c r="I37" s="4" t="s">
        <v>132</v>
      </c>
      <c r="J37" s="4"/>
      <c r="K37" s="5">
        <v>17</v>
      </c>
      <c r="L37" s="4"/>
      <c r="M37" s="5">
        <v>17</v>
      </c>
      <c r="N37" s="4"/>
      <c r="O37" s="5">
        <v>200000</v>
      </c>
      <c r="P37" s="4"/>
      <c r="Q37" s="5">
        <v>186418325000</v>
      </c>
      <c r="R37" s="4"/>
      <c r="S37" s="5">
        <v>193455529828</v>
      </c>
      <c r="T37" s="4"/>
      <c r="U37" s="5">
        <v>0</v>
      </c>
      <c r="V37" s="4"/>
      <c r="W37" s="5">
        <v>0</v>
      </c>
      <c r="X37" s="4"/>
      <c r="Y37" s="5">
        <v>0</v>
      </c>
      <c r="Z37" s="4"/>
      <c r="AA37" s="5">
        <v>0</v>
      </c>
      <c r="AB37" s="5"/>
      <c r="AC37" s="5">
        <v>200000</v>
      </c>
      <c r="AD37" s="4"/>
      <c r="AE37" s="5">
        <v>970824</v>
      </c>
      <c r="AF37" s="4"/>
      <c r="AG37" s="5">
        <v>186418325000</v>
      </c>
      <c r="AH37" s="4"/>
      <c r="AI37" s="5">
        <v>194129607630</v>
      </c>
      <c r="AJ37" s="4"/>
      <c r="AK37" s="7">
        <v>3.2988985467303791E-2</v>
      </c>
    </row>
    <row r="38" spans="1:37">
      <c r="A38" s="1" t="s">
        <v>133</v>
      </c>
      <c r="C38" s="4" t="s">
        <v>52</v>
      </c>
      <c r="D38" s="4"/>
      <c r="E38" s="4" t="s">
        <v>52</v>
      </c>
      <c r="F38" s="4"/>
      <c r="G38" s="4" t="s">
        <v>106</v>
      </c>
      <c r="H38" s="4"/>
      <c r="I38" s="4" t="s">
        <v>134</v>
      </c>
      <c r="J38" s="4"/>
      <c r="K38" s="5">
        <v>17</v>
      </c>
      <c r="L38" s="4"/>
      <c r="M38" s="5">
        <v>17</v>
      </c>
      <c r="N38" s="4"/>
      <c r="O38" s="5">
        <v>200000</v>
      </c>
      <c r="P38" s="4"/>
      <c r="Q38" s="5">
        <v>185144000000</v>
      </c>
      <c r="R38" s="4"/>
      <c r="S38" s="5">
        <v>192145167375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5"/>
      <c r="AC38" s="5">
        <v>200000</v>
      </c>
      <c r="AD38" s="4"/>
      <c r="AE38" s="5">
        <v>965518</v>
      </c>
      <c r="AF38" s="4"/>
      <c r="AG38" s="5">
        <v>185144000000</v>
      </c>
      <c r="AH38" s="4"/>
      <c r="AI38" s="5">
        <v>193068599972</v>
      </c>
      <c r="AJ38" s="4"/>
      <c r="AK38" s="7">
        <v>3.2808685477839168E-2</v>
      </c>
    </row>
    <row r="39" spans="1:37">
      <c r="A39" s="1" t="s">
        <v>135</v>
      </c>
      <c r="C39" s="4" t="s">
        <v>52</v>
      </c>
      <c r="D39" s="4"/>
      <c r="E39" s="4" t="s">
        <v>52</v>
      </c>
      <c r="F39" s="4"/>
      <c r="G39" s="4" t="s">
        <v>136</v>
      </c>
      <c r="H39" s="4"/>
      <c r="I39" s="4" t="s">
        <v>137</v>
      </c>
      <c r="J39" s="4"/>
      <c r="K39" s="5">
        <v>16</v>
      </c>
      <c r="L39" s="4"/>
      <c r="M39" s="5">
        <v>16</v>
      </c>
      <c r="N39" s="4"/>
      <c r="O39" s="5">
        <v>100000</v>
      </c>
      <c r="P39" s="4"/>
      <c r="Q39" s="5">
        <v>94164000000</v>
      </c>
      <c r="R39" s="4"/>
      <c r="S39" s="5">
        <v>97780774021</v>
      </c>
      <c r="T39" s="4"/>
      <c r="U39" s="5">
        <v>0</v>
      </c>
      <c r="V39" s="4"/>
      <c r="W39" s="5">
        <v>0</v>
      </c>
      <c r="X39" s="4"/>
      <c r="Y39" s="5">
        <v>0</v>
      </c>
      <c r="Z39" s="4"/>
      <c r="AA39" s="5">
        <v>0</v>
      </c>
      <c r="AB39" s="5"/>
      <c r="AC39" s="5">
        <v>100000</v>
      </c>
      <c r="AD39" s="4"/>
      <c r="AE39" s="5">
        <v>980485</v>
      </c>
      <c r="AF39" s="4"/>
      <c r="AG39" s="5">
        <v>94164000000</v>
      </c>
      <c r="AH39" s="4"/>
      <c r="AI39" s="5">
        <v>98030728709</v>
      </c>
      <c r="AJ39" s="4"/>
      <c r="AK39" s="7">
        <v>1.6658635043934649E-2</v>
      </c>
    </row>
    <row r="40" spans="1:37">
      <c r="A40" s="1" t="s">
        <v>138</v>
      </c>
      <c r="C40" s="4" t="s">
        <v>52</v>
      </c>
      <c r="D40" s="4"/>
      <c r="E40" s="4" t="s">
        <v>52</v>
      </c>
      <c r="F40" s="4"/>
      <c r="G40" s="4" t="s">
        <v>139</v>
      </c>
      <c r="H40" s="4"/>
      <c r="I40" s="4" t="s">
        <v>140</v>
      </c>
      <c r="J40" s="4"/>
      <c r="K40" s="5">
        <v>16</v>
      </c>
      <c r="L40" s="4"/>
      <c r="M40" s="5">
        <v>16</v>
      </c>
      <c r="N40" s="4"/>
      <c r="O40" s="5">
        <v>50000</v>
      </c>
      <c r="P40" s="4"/>
      <c r="Q40" s="5">
        <v>46710000000</v>
      </c>
      <c r="R40" s="4"/>
      <c r="S40" s="5">
        <v>48244204152</v>
      </c>
      <c r="T40" s="4"/>
      <c r="U40" s="5">
        <v>0</v>
      </c>
      <c r="V40" s="4"/>
      <c r="W40" s="5">
        <v>0</v>
      </c>
      <c r="X40" s="4"/>
      <c r="Y40" s="5">
        <v>0</v>
      </c>
      <c r="Z40" s="4"/>
      <c r="AA40" s="5">
        <v>0</v>
      </c>
      <c r="AB40" s="5"/>
      <c r="AC40" s="5">
        <v>50000</v>
      </c>
      <c r="AD40" s="4"/>
      <c r="AE40" s="5">
        <v>968759</v>
      </c>
      <c r="AF40" s="4"/>
      <c r="AG40" s="5">
        <v>46710000000</v>
      </c>
      <c r="AH40" s="4"/>
      <c r="AI40" s="5">
        <v>48429170621</v>
      </c>
      <c r="AJ40" s="4"/>
      <c r="AK40" s="7">
        <v>8.2297039864971822E-3</v>
      </c>
    </row>
    <row r="41" spans="1:37">
      <c r="A41" s="1" t="s">
        <v>141</v>
      </c>
      <c r="C41" s="4" t="s">
        <v>52</v>
      </c>
      <c r="D41" s="4"/>
      <c r="E41" s="4" t="s">
        <v>52</v>
      </c>
      <c r="F41" s="4"/>
      <c r="G41" s="4" t="s">
        <v>142</v>
      </c>
      <c r="H41" s="4"/>
      <c r="I41" s="4" t="s">
        <v>143</v>
      </c>
      <c r="J41" s="4"/>
      <c r="K41" s="5">
        <v>16</v>
      </c>
      <c r="L41" s="4"/>
      <c r="M41" s="5">
        <v>16</v>
      </c>
      <c r="N41" s="4"/>
      <c r="O41" s="5">
        <v>260000</v>
      </c>
      <c r="P41" s="4"/>
      <c r="Q41" s="5">
        <v>245586642499</v>
      </c>
      <c r="R41" s="4"/>
      <c r="S41" s="5">
        <v>255019749291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5"/>
      <c r="AC41" s="5">
        <v>260000</v>
      </c>
      <c r="AD41" s="4"/>
      <c r="AE41" s="5">
        <v>983500</v>
      </c>
      <c r="AF41" s="4"/>
      <c r="AG41" s="5">
        <v>245586642499</v>
      </c>
      <c r="AH41" s="4"/>
      <c r="AI41" s="5">
        <v>255663652562</v>
      </c>
      <c r="AJ41" s="4"/>
      <c r="AK41" s="7">
        <v>4.3445637282492781E-2</v>
      </c>
    </row>
    <row r="42" spans="1:37">
      <c r="A42" s="1" t="s">
        <v>144</v>
      </c>
      <c r="C42" s="4" t="s">
        <v>52</v>
      </c>
      <c r="D42" s="4"/>
      <c r="E42" s="4" t="s">
        <v>52</v>
      </c>
      <c r="F42" s="4"/>
      <c r="G42" s="4" t="s">
        <v>112</v>
      </c>
      <c r="H42" s="4"/>
      <c r="I42" s="4" t="s">
        <v>66</v>
      </c>
      <c r="J42" s="4"/>
      <c r="K42" s="5">
        <v>17</v>
      </c>
      <c r="L42" s="4"/>
      <c r="M42" s="5">
        <v>17</v>
      </c>
      <c r="N42" s="4"/>
      <c r="O42" s="5">
        <v>327254</v>
      </c>
      <c r="P42" s="4"/>
      <c r="Q42" s="5">
        <v>305184772015</v>
      </c>
      <c r="R42" s="4"/>
      <c r="S42" s="5">
        <v>313598437263</v>
      </c>
      <c r="T42" s="4"/>
      <c r="U42" s="5">
        <v>0</v>
      </c>
      <c r="V42" s="4"/>
      <c r="W42" s="5">
        <v>0</v>
      </c>
      <c r="X42" s="4"/>
      <c r="Y42" s="5">
        <v>0</v>
      </c>
      <c r="Z42" s="4"/>
      <c r="AA42" s="5">
        <v>0</v>
      </c>
      <c r="AB42" s="5"/>
      <c r="AC42" s="5">
        <v>327254</v>
      </c>
      <c r="AD42" s="4"/>
      <c r="AE42" s="5">
        <v>962961</v>
      </c>
      <c r="AF42" s="4"/>
      <c r="AG42" s="5">
        <v>305184772015</v>
      </c>
      <c r="AH42" s="4"/>
      <c r="AI42" s="5">
        <v>315075721266</v>
      </c>
      <c r="AJ42" s="4"/>
      <c r="AK42" s="7">
        <v>5.3541695761085355E-2</v>
      </c>
    </row>
    <row r="43" spans="1:37">
      <c r="A43" s="1" t="s">
        <v>145</v>
      </c>
      <c r="C43" s="4" t="s">
        <v>52</v>
      </c>
      <c r="D43" s="4"/>
      <c r="E43" s="4" t="s">
        <v>52</v>
      </c>
      <c r="F43" s="4"/>
      <c r="G43" s="4" t="s">
        <v>146</v>
      </c>
      <c r="H43" s="4"/>
      <c r="I43" s="4" t="s">
        <v>147</v>
      </c>
      <c r="J43" s="4"/>
      <c r="K43" s="5">
        <v>18</v>
      </c>
      <c r="L43" s="4"/>
      <c r="M43" s="5">
        <v>18</v>
      </c>
      <c r="N43" s="4"/>
      <c r="O43" s="5">
        <v>55000</v>
      </c>
      <c r="P43" s="4"/>
      <c r="Q43" s="5">
        <v>55000000000</v>
      </c>
      <c r="R43" s="4"/>
      <c r="S43" s="5">
        <v>54514092549</v>
      </c>
      <c r="T43" s="4"/>
      <c r="U43" s="5">
        <v>0</v>
      </c>
      <c r="V43" s="4"/>
      <c r="W43" s="5">
        <v>0</v>
      </c>
      <c r="X43" s="4"/>
      <c r="Y43" s="5">
        <v>0</v>
      </c>
      <c r="Z43" s="4"/>
      <c r="AA43" s="5">
        <v>0</v>
      </c>
      <c r="AB43" s="5"/>
      <c r="AC43" s="5">
        <v>55000</v>
      </c>
      <c r="AD43" s="4"/>
      <c r="AE43" s="5">
        <v>993784</v>
      </c>
      <c r="AF43" s="4"/>
      <c r="AG43" s="5">
        <v>55000000000</v>
      </c>
      <c r="AH43" s="4"/>
      <c r="AI43" s="5">
        <v>54648213215</v>
      </c>
      <c r="AJ43" s="4"/>
      <c r="AK43" s="7">
        <v>9.2865232334872257E-3</v>
      </c>
    </row>
    <row r="44" spans="1:37">
      <c r="A44" s="1" t="s">
        <v>148</v>
      </c>
      <c r="C44" s="4" t="s">
        <v>52</v>
      </c>
      <c r="D44" s="4"/>
      <c r="E44" s="4" t="s">
        <v>52</v>
      </c>
      <c r="F44" s="4"/>
      <c r="G44" s="4" t="s">
        <v>146</v>
      </c>
      <c r="H44" s="4"/>
      <c r="I44" s="4" t="s">
        <v>147</v>
      </c>
      <c r="J44" s="4"/>
      <c r="K44" s="5">
        <v>18</v>
      </c>
      <c r="L44" s="4"/>
      <c r="M44" s="5">
        <v>18</v>
      </c>
      <c r="N44" s="4"/>
      <c r="O44" s="5">
        <v>75000</v>
      </c>
      <c r="P44" s="4"/>
      <c r="Q44" s="5">
        <v>72608518751</v>
      </c>
      <c r="R44" s="4"/>
      <c r="S44" s="5">
        <v>74356295478</v>
      </c>
      <c r="T44" s="4"/>
      <c r="U44" s="5">
        <v>0</v>
      </c>
      <c r="V44" s="4"/>
      <c r="W44" s="5">
        <v>0</v>
      </c>
      <c r="X44" s="4"/>
      <c r="Y44" s="5">
        <v>0</v>
      </c>
      <c r="Z44" s="4"/>
      <c r="AA44" s="5">
        <v>0</v>
      </c>
      <c r="AB44" s="5"/>
      <c r="AC44" s="5">
        <v>75000</v>
      </c>
      <c r="AD44" s="4"/>
      <c r="AE44" s="5">
        <v>993965</v>
      </c>
      <c r="AF44" s="4"/>
      <c r="AG44" s="5">
        <v>72608518751</v>
      </c>
      <c r="AH44" s="4"/>
      <c r="AI44" s="5">
        <v>74533863288</v>
      </c>
      <c r="AJ44" s="4"/>
      <c r="AK44" s="7">
        <v>1.2665747192546569E-2</v>
      </c>
    </row>
    <row r="45" spans="1:37">
      <c r="A45" s="1" t="s">
        <v>149</v>
      </c>
      <c r="C45" s="4" t="s">
        <v>52</v>
      </c>
      <c r="D45" s="4"/>
      <c r="E45" s="4" t="s">
        <v>52</v>
      </c>
      <c r="F45" s="4"/>
      <c r="G45" s="4" t="s">
        <v>77</v>
      </c>
      <c r="H45" s="4"/>
      <c r="I45" s="4" t="s">
        <v>150</v>
      </c>
      <c r="J45" s="4"/>
      <c r="K45" s="5">
        <v>0</v>
      </c>
      <c r="L45" s="4"/>
      <c r="M45" s="5">
        <v>0</v>
      </c>
      <c r="N45" s="4"/>
      <c r="O45" s="5">
        <v>0</v>
      </c>
      <c r="P45" s="4"/>
      <c r="Q45" s="5">
        <v>0</v>
      </c>
      <c r="R45" s="4"/>
      <c r="S45" s="5">
        <v>0</v>
      </c>
      <c r="T45" s="4"/>
      <c r="U45" s="5">
        <v>10300</v>
      </c>
      <c r="V45" s="4"/>
      <c r="W45" s="5">
        <v>6518698289</v>
      </c>
      <c r="X45" s="4"/>
      <c r="Y45" s="5">
        <v>0</v>
      </c>
      <c r="Z45" s="4"/>
      <c r="AA45" s="5">
        <v>0</v>
      </c>
      <c r="AB45" s="5"/>
      <c r="AC45" s="5">
        <v>10300</v>
      </c>
      <c r="AD45" s="4"/>
      <c r="AE45" s="5">
        <v>642920</v>
      </c>
      <c r="AF45" s="4"/>
      <c r="AG45" s="5">
        <v>6518698289</v>
      </c>
      <c r="AH45" s="4"/>
      <c r="AI45" s="5">
        <v>6620875748</v>
      </c>
      <c r="AJ45" s="4"/>
      <c r="AK45" s="7">
        <v>1.1251038751795375E-3</v>
      </c>
    </row>
    <row r="46" spans="1:37">
      <c r="A46" s="1" t="s">
        <v>151</v>
      </c>
      <c r="C46" s="4" t="s">
        <v>52</v>
      </c>
      <c r="D46" s="4"/>
      <c r="E46" s="4" t="s">
        <v>52</v>
      </c>
      <c r="F46" s="4"/>
      <c r="G46" s="4" t="s">
        <v>77</v>
      </c>
      <c r="H46" s="4"/>
      <c r="I46" s="4" t="s">
        <v>152</v>
      </c>
      <c r="J46" s="4"/>
      <c r="K46" s="5">
        <v>0</v>
      </c>
      <c r="L46" s="4"/>
      <c r="M46" s="5">
        <v>0</v>
      </c>
      <c r="N46" s="4"/>
      <c r="O46" s="5">
        <v>0</v>
      </c>
      <c r="P46" s="4"/>
      <c r="Q46" s="5">
        <v>0</v>
      </c>
      <c r="R46" s="4"/>
      <c r="S46" s="5">
        <v>0</v>
      </c>
      <c r="T46" s="4"/>
      <c r="U46" s="5">
        <v>4800</v>
      </c>
      <c r="V46" s="4"/>
      <c r="W46" s="5">
        <v>3213186277</v>
      </c>
      <c r="X46" s="4"/>
      <c r="Y46" s="5">
        <v>0</v>
      </c>
      <c r="Z46" s="4"/>
      <c r="AA46" s="5">
        <v>0</v>
      </c>
      <c r="AB46" s="5"/>
      <c r="AC46" s="5">
        <v>4800</v>
      </c>
      <c r="AD46" s="4"/>
      <c r="AE46" s="5">
        <v>679580</v>
      </c>
      <c r="AF46" s="4"/>
      <c r="AG46" s="5">
        <v>3213186277</v>
      </c>
      <c r="AH46" s="4"/>
      <c r="AI46" s="5">
        <v>3261392783</v>
      </c>
      <c r="AJ46" s="4"/>
      <c r="AK46" s="7">
        <v>5.542175685360523E-4</v>
      </c>
    </row>
    <row r="47" spans="1:37">
      <c r="A47" s="1" t="s">
        <v>153</v>
      </c>
      <c r="C47" s="4" t="s">
        <v>52</v>
      </c>
      <c r="D47" s="4"/>
      <c r="E47" s="4" t="s">
        <v>52</v>
      </c>
      <c r="F47" s="4"/>
      <c r="G47" s="4" t="s">
        <v>154</v>
      </c>
      <c r="H47" s="4"/>
      <c r="I47" s="4" t="s">
        <v>155</v>
      </c>
      <c r="J47" s="4"/>
      <c r="K47" s="5">
        <v>0</v>
      </c>
      <c r="L47" s="4"/>
      <c r="M47" s="5">
        <v>0</v>
      </c>
      <c r="N47" s="4"/>
      <c r="O47" s="5">
        <v>0</v>
      </c>
      <c r="P47" s="4"/>
      <c r="Q47" s="5">
        <v>0</v>
      </c>
      <c r="R47" s="4"/>
      <c r="S47" s="5">
        <v>0</v>
      </c>
      <c r="T47" s="4"/>
      <c r="U47" s="5">
        <v>200000</v>
      </c>
      <c r="V47" s="4"/>
      <c r="W47" s="5">
        <v>164929888100</v>
      </c>
      <c r="X47" s="4"/>
      <c r="Y47" s="5">
        <v>0</v>
      </c>
      <c r="Z47" s="4"/>
      <c r="AA47" s="5">
        <v>0</v>
      </c>
      <c r="AB47" s="5"/>
      <c r="AC47" s="5">
        <v>200000</v>
      </c>
      <c r="AD47" s="4"/>
      <c r="AE47" s="5">
        <v>834442</v>
      </c>
      <c r="AF47" s="4"/>
      <c r="AG47" s="5">
        <v>164929888100</v>
      </c>
      <c r="AH47" s="4"/>
      <c r="AI47" s="5">
        <v>166858151477</v>
      </c>
      <c r="AJ47" s="4"/>
      <c r="AK47" s="7">
        <v>2.8354670889085377E-2</v>
      </c>
    </row>
    <row r="48" spans="1:37" ht="24.75" thickBot="1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6">
        <f>SUM(Q9:Q47)</f>
        <v>5313127155724</v>
      </c>
      <c r="R48" s="4"/>
      <c r="S48" s="6">
        <f>SUM(S9:S47)</f>
        <v>5649158716233</v>
      </c>
      <c r="T48" s="4"/>
      <c r="U48" s="4"/>
      <c r="V48" s="4"/>
      <c r="W48" s="6">
        <f>SUM(W9:W47)</f>
        <v>238867944704</v>
      </c>
      <c r="X48" s="4"/>
      <c r="Y48" s="4"/>
      <c r="Z48" s="4"/>
      <c r="AA48" s="6">
        <f>SUM(AA9:AA47)</f>
        <v>1135187063421</v>
      </c>
      <c r="AB48" s="4"/>
      <c r="AC48" s="4"/>
      <c r="AD48" s="4"/>
      <c r="AE48" s="4"/>
      <c r="AF48" s="4"/>
      <c r="AG48" s="6">
        <f>SUM(AG9:AG47)</f>
        <v>4511516127483</v>
      </c>
      <c r="AH48" s="4"/>
      <c r="AI48" s="6">
        <f>SUM(AI9:AI47)</f>
        <v>4818321776890</v>
      </c>
      <c r="AJ48" s="4"/>
      <c r="AK48" s="8">
        <f>SUM(AK9:AK47)</f>
        <v>0.81879085326113754</v>
      </c>
    </row>
    <row r="49" spans="17:36" ht="24.75" thickTop="1">
      <c r="Q49" s="3"/>
      <c r="S49" s="3"/>
      <c r="AG49" s="3"/>
      <c r="AI49" s="3"/>
    </row>
    <row r="50" spans="17:36">
      <c r="S50" s="3"/>
      <c r="AG50" s="3"/>
      <c r="AH50" s="3"/>
      <c r="AI50" s="3"/>
      <c r="AJ50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1"/>
  <sheetViews>
    <sheetView rightToLeft="1" workbookViewId="0">
      <selection activeCell="I47" sqref="I47"/>
    </sheetView>
  </sheetViews>
  <sheetFormatPr defaultRowHeight="24"/>
  <cols>
    <col min="1" max="1" width="41.71093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ht="24.75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>
      <c r="A7" s="24" t="s">
        <v>3</v>
      </c>
      <c r="C7" s="24" t="s">
        <v>7</v>
      </c>
      <c r="E7" s="24" t="s">
        <v>156</v>
      </c>
      <c r="G7" s="24" t="s">
        <v>157</v>
      </c>
      <c r="I7" s="24" t="s">
        <v>158</v>
      </c>
      <c r="K7" s="24" t="s">
        <v>159</v>
      </c>
      <c r="M7" s="24" t="s">
        <v>160</v>
      </c>
    </row>
    <row r="8" spans="1:13">
      <c r="A8" s="1" t="s">
        <v>145</v>
      </c>
      <c r="C8" s="5">
        <v>55000</v>
      </c>
      <c r="D8" s="4"/>
      <c r="E8" s="5">
        <v>999999</v>
      </c>
      <c r="F8" s="4"/>
      <c r="G8" s="5">
        <v>993784</v>
      </c>
      <c r="H8" s="4"/>
      <c r="I8" s="7">
        <f>(E8-G8)/E8</f>
        <v>6.2150062150062154E-3</v>
      </c>
      <c r="J8" s="4"/>
      <c r="K8" s="5">
        <v>54658120000</v>
      </c>
      <c r="L8" s="4"/>
      <c r="M8" s="4" t="s">
        <v>236</v>
      </c>
    </row>
    <row r="9" spans="1:13">
      <c r="A9" s="1" t="s">
        <v>148</v>
      </c>
      <c r="C9" s="5">
        <v>75000</v>
      </c>
      <c r="D9" s="4"/>
      <c r="E9" s="5">
        <v>1000000</v>
      </c>
      <c r="F9" s="4"/>
      <c r="G9" s="5">
        <v>993965</v>
      </c>
      <c r="H9" s="4"/>
      <c r="I9" s="7">
        <f t="shared" ref="I9:I41" si="0">(E9-G9)/E9</f>
        <v>6.0350000000000004E-3</v>
      </c>
      <c r="J9" s="4"/>
      <c r="K9" s="5">
        <v>74547375000</v>
      </c>
      <c r="L9" s="4"/>
      <c r="M9" s="4" t="s">
        <v>236</v>
      </c>
    </row>
    <row r="10" spans="1:13">
      <c r="A10" s="1" t="s">
        <v>73</v>
      </c>
      <c r="C10" s="5">
        <v>45710</v>
      </c>
      <c r="D10" s="4"/>
      <c r="E10" s="5">
        <v>992400</v>
      </c>
      <c r="F10" s="4"/>
      <c r="G10" s="5">
        <v>991874</v>
      </c>
      <c r="H10" s="4"/>
      <c r="I10" s="7">
        <f t="shared" si="0"/>
        <v>5.3002821442966542E-4</v>
      </c>
      <c r="J10" s="4"/>
      <c r="K10" s="5">
        <v>45338560540</v>
      </c>
      <c r="L10" s="4"/>
      <c r="M10" s="4" t="s">
        <v>236</v>
      </c>
    </row>
    <row r="11" spans="1:13">
      <c r="A11" s="1" t="s">
        <v>82</v>
      </c>
      <c r="C11" s="5">
        <v>161714</v>
      </c>
      <c r="D11" s="4"/>
      <c r="E11" s="5">
        <v>792000</v>
      </c>
      <c r="F11" s="4"/>
      <c r="G11" s="5">
        <v>786885</v>
      </c>
      <c r="H11" s="4"/>
      <c r="I11" s="7">
        <f t="shared" si="0"/>
        <v>6.4583333333333333E-3</v>
      </c>
      <c r="J11" s="4"/>
      <c r="K11" s="5">
        <v>127250320890</v>
      </c>
      <c r="L11" s="4"/>
      <c r="M11" s="4" t="s">
        <v>236</v>
      </c>
    </row>
    <row r="12" spans="1:13">
      <c r="A12" s="1" t="s">
        <v>85</v>
      </c>
      <c r="C12" s="5">
        <v>47528</v>
      </c>
      <c r="D12" s="4"/>
      <c r="E12" s="5">
        <v>784000</v>
      </c>
      <c r="F12" s="4"/>
      <c r="G12" s="5">
        <v>774861</v>
      </c>
      <c r="H12" s="4"/>
      <c r="I12" s="7">
        <f t="shared" si="0"/>
        <v>1.1656887755102041E-2</v>
      </c>
      <c r="J12" s="4"/>
      <c r="K12" s="5">
        <v>36827593608</v>
      </c>
      <c r="L12" s="4"/>
      <c r="M12" s="4" t="s">
        <v>236</v>
      </c>
    </row>
    <row r="13" spans="1:13">
      <c r="A13" s="1" t="s">
        <v>127</v>
      </c>
      <c r="C13" s="5">
        <v>290000</v>
      </c>
      <c r="D13" s="4"/>
      <c r="E13" s="5">
        <v>1000000</v>
      </c>
      <c r="F13" s="4"/>
      <c r="G13" s="5">
        <v>989771</v>
      </c>
      <c r="H13" s="4"/>
      <c r="I13" s="7">
        <f t="shared" si="0"/>
        <v>1.0229E-2</v>
      </c>
      <c r="J13" s="4"/>
      <c r="K13" s="5">
        <v>287033590000</v>
      </c>
      <c r="L13" s="4"/>
      <c r="M13" s="4" t="s">
        <v>236</v>
      </c>
    </row>
    <row r="14" spans="1:13">
      <c r="A14" s="1" t="s">
        <v>130</v>
      </c>
      <c r="C14" s="5">
        <v>200000</v>
      </c>
      <c r="D14" s="4"/>
      <c r="E14" s="5">
        <v>975000</v>
      </c>
      <c r="F14" s="4"/>
      <c r="G14" s="5">
        <v>970824</v>
      </c>
      <c r="H14" s="4"/>
      <c r="I14" s="7">
        <f t="shared" si="0"/>
        <v>4.2830769230769233E-3</v>
      </c>
      <c r="J14" s="4"/>
      <c r="K14" s="5">
        <v>194164800000</v>
      </c>
      <c r="L14" s="4"/>
      <c r="M14" s="4" t="s">
        <v>236</v>
      </c>
    </row>
    <row r="15" spans="1:13">
      <c r="A15" s="1" t="s">
        <v>89</v>
      </c>
      <c r="C15" s="5">
        <v>429437</v>
      </c>
      <c r="D15" s="4"/>
      <c r="E15" s="5">
        <v>926330</v>
      </c>
      <c r="F15" s="4"/>
      <c r="G15" s="5">
        <v>925580</v>
      </c>
      <c r="H15" s="4"/>
      <c r="I15" s="7">
        <f t="shared" si="0"/>
        <v>8.0964667019312769E-4</v>
      </c>
      <c r="J15" s="4"/>
      <c r="K15" s="5">
        <v>397478298460</v>
      </c>
      <c r="L15" s="4"/>
      <c r="M15" s="4" t="s">
        <v>236</v>
      </c>
    </row>
    <row r="16" spans="1:13">
      <c r="A16" s="1" t="s">
        <v>92</v>
      </c>
      <c r="C16" s="5">
        <v>319763</v>
      </c>
      <c r="D16" s="4"/>
      <c r="E16" s="5">
        <v>917950</v>
      </c>
      <c r="F16" s="4"/>
      <c r="G16" s="5">
        <v>913081</v>
      </c>
      <c r="H16" s="4"/>
      <c r="I16" s="7">
        <f t="shared" si="0"/>
        <v>5.3042104689797918E-3</v>
      </c>
      <c r="J16" s="4"/>
      <c r="K16" s="5">
        <v>291969519803</v>
      </c>
      <c r="L16" s="4"/>
      <c r="M16" s="4" t="s">
        <v>236</v>
      </c>
    </row>
    <row r="17" spans="1:13">
      <c r="A17" s="1" t="s">
        <v>98</v>
      </c>
      <c r="C17" s="5">
        <v>321556</v>
      </c>
      <c r="D17" s="4"/>
      <c r="E17" s="5">
        <v>898980</v>
      </c>
      <c r="F17" s="4"/>
      <c r="G17" s="5">
        <v>896856</v>
      </c>
      <c r="H17" s="4"/>
      <c r="I17" s="7">
        <f t="shared" si="0"/>
        <v>2.362677701394914E-3</v>
      </c>
      <c r="J17" s="4"/>
      <c r="K17" s="5">
        <v>288389427936</v>
      </c>
      <c r="L17" s="4"/>
      <c r="M17" s="4" t="s">
        <v>236</v>
      </c>
    </row>
    <row r="18" spans="1:13">
      <c r="A18" s="1" t="s">
        <v>105</v>
      </c>
      <c r="C18" s="5">
        <v>409</v>
      </c>
      <c r="D18" s="4"/>
      <c r="E18" s="5">
        <v>859890</v>
      </c>
      <c r="F18" s="4"/>
      <c r="G18" s="5">
        <v>849841</v>
      </c>
      <c r="H18" s="4"/>
      <c r="I18" s="7">
        <f t="shared" si="0"/>
        <v>1.1686378490272011E-2</v>
      </c>
      <c r="J18" s="4"/>
      <c r="K18" s="5">
        <v>347584969</v>
      </c>
      <c r="L18" s="4"/>
      <c r="M18" s="4" t="s">
        <v>236</v>
      </c>
    </row>
    <row r="19" spans="1:13">
      <c r="A19" s="1" t="s">
        <v>111</v>
      </c>
      <c r="C19" s="5">
        <v>46702</v>
      </c>
      <c r="D19" s="4"/>
      <c r="E19" s="5">
        <v>806000</v>
      </c>
      <c r="F19" s="4"/>
      <c r="G19" s="5">
        <v>801412</v>
      </c>
      <c r="H19" s="4"/>
      <c r="I19" s="7">
        <f t="shared" si="0"/>
        <v>5.6923076923076927E-3</v>
      </c>
      <c r="J19" s="4"/>
      <c r="K19" s="5">
        <v>37427543224</v>
      </c>
      <c r="L19" s="4"/>
      <c r="M19" s="4" t="s">
        <v>236</v>
      </c>
    </row>
    <row r="20" spans="1:13">
      <c r="A20" s="1" t="s">
        <v>117</v>
      </c>
      <c r="C20" s="5">
        <v>155519</v>
      </c>
      <c r="D20" s="4"/>
      <c r="E20" s="5">
        <v>819750</v>
      </c>
      <c r="F20" s="4"/>
      <c r="G20" s="5">
        <v>814219</v>
      </c>
      <c r="H20" s="4"/>
      <c r="I20" s="7">
        <f t="shared" si="0"/>
        <v>6.7471790179932907E-3</v>
      </c>
      <c r="J20" s="4"/>
      <c r="K20" s="5">
        <v>126626524661</v>
      </c>
      <c r="L20" s="4"/>
      <c r="M20" s="4" t="s">
        <v>236</v>
      </c>
    </row>
    <row r="21" spans="1:13">
      <c r="A21" s="1" t="s">
        <v>133</v>
      </c>
      <c r="C21" s="5">
        <v>200000</v>
      </c>
      <c r="D21" s="4"/>
      <c r="E21" s="5">
        <v>1000000</v>
      </c>
      <c r="F21" s="4"/>
      <c r="G21" s="5">
        <v>965518</v>
      </c>
      <c r="H21" s="4"/>
      <c r="I21" s="7">
        <f t="shared" si="0"/>
        <v>3.4481999999999999E-2</v>
      </c>
      <c r="J21" s="4"/>
      <c r="K21" s="5">
        <v>193103600000</v>
      </c>
      <c r="L21" s="4"/>
      <c r="M21" s="4" t="s">
        <v>236</v>
      </c>
    </row>
    <row r="22" spans="1:13">
      <c r="A22" s="1" t="s">
        <v>79</v>
      </c>
      <c r="C22" s="5">
        <v>191138</v>
      </c>
      <c r="D22" s="4"/>
      <c r="E22" s="5">
        <v>988580</v>
      </c>
      <c r="F22" s="4"/>
      <c r="G22" s="5">
        <v>987923</v>
      </c>
      <c r="H22" s="4"/>
      <c r="I22" s="7">
        <f t="shared" si="0"/>
        <v>6.64589613384855E-4</v>
      </c>
      <c r="J22" s="4"/>
      <c r="K22" s="5">
        <v>188829626374</v>
      </c>
      <c r="L22" s="4"/>
      <c r="M22" s="4" t="s">
        <v>236</v>
      </c>
    </row>
    <row r="23" spans="1:13">
      <c r="A23" s="1" t="s">
        <v>102</v>
      </c>
      <c r="C23" s="5">
        <v>7827</v>
      </c>
      <c r="D23" s="4"/>
      <c r="E23" s="5">
        <v>869000</v>
      </c>
      <c r="F23" s="4"/>
      <c r="G23" s="5">
        <v>866092</v>
      </c>
      <c r="H23" s="4"/>
      <c r="I23" s="7">
        <f t="shared" si="0"/>
        <v>3.3463751438434983E-3</v>
      </c>
      <c r="J23" s="4"/>
      <c r="K23" s="5">
        <v>6778902084</v>
      </c>
      <c r="L23" s="4"/>
      <c r="M23" s="4" t="s">
        <v>236</v>
      </c>
    </row>
    <row r="24" spans="1:13">
      <c r="A24" s="1" t="s">
        <v>144</v>
      </c>
      <c r="C24" s="5">
        <v>327254</v>
      </c>
      <c r="D24" s="4"/>
      <c r="E24" s="5">
        <v>965000</v>
      </c>
      <c r="F24" s="4"/>
      <c r="G24" s="5">
        <v>962961</v>
      </c>
      <c r="H24" s="4"/>
      <c r="I24" s="7">
        <f t="shared" si="0"/>
        <v>2.1129533678756478E-3</v>
      </c>
      <c r="J24" s="4"/>
      <c r="K24" s="5">
        <v>315132839094</v>
      </c>
      <c r="L24" s="4"/>
      <c r="M24" s="4" t="s">
        <v>236</v>
      </c>
    </row>
    <row r="25" spans="1:13">
      <c r="A25" s="1" t="s">
        <v>119</v>
      </c>
      <c r="C25" s="5">
        <v>65094</v>
      </c>
      <c r="D25" s="4"/>
      <c r="E25" s="5">
        <v>856780</v>
      </c>
      <c r="F25" s="4"/>
      <c r="G25" s="5">
        <v>852655</v>
      </c>
      <c r="H25" s="4"/>
      <c r="I25" s="7">
        <f t="shared" si="0"/>
        <v>4.8145381544853986E-3</v>
      </c>
      <c r="J25" s="4"/>
      <c r="K25" s="5">
        <v>55502724570</v>
      </c>
      <c r="L25" s="4"/>
      <c r="M25" s="4" t="s">
        <v>236</v>
      </c>
    </row>
    <row r="26" spans="1:13">
      <c r="A26" s="1" t="s">
        <v>58</v>
      </c>
      <c r="C26" s="5">
        <v>373937</v>
      </c>
      <c r="D26" s="4"/>
      <c r="E26" s="5">
        <v>792830</v>
      </c>
      <c r="F26" s="4"/>
      <c r="G26" s="5">
        <v>787180</v>
      </c>
      <c r="H26" s="4"/>
      <c r="I26" s="7">
        <f t="shared" si="0"/>
        <v>7.1263700919490941E-3</v>
      </c>
      <c r="J26" s="4"/>
      <c r="K26" s="5">
        <v>294355727660</v>
      </c>
      <c r="L26" s="4"/>
      <c r="M26" s="4" t="s">
        <v>236</v>
      </c>
    </row>
    <row r="27" spans="1:13">
      <c r="A27" s="1" t="s">
        <v>141</v>
      </c>
      <c r="C27" s="5">
        <v>260000</v>
      </c>
      <c r="D27" s="4"/>
      <c r="E27" s="5">
        <v>980000</v>
      </c>
      <c r="F27" s="4"/>
      <c r="G27" s="5">
        <v>983500</v>
      </c>
      <c r="H27" s="4"/>
      <c r="I27" s="7">
        <f t="shared" si="0"/>
        <v>-3.5714285714285713E-3</v>
      </c>
      <c r="J27" s="4"/>
      <c r="K27" s="5">
        <v>255710000000</v>
      </c>
      <c r="L27" s="4"/>
      <c r="M27" s="4" t="s">
        <v>236</v>
      </c>
    </row>
    <row r="28" spans="1:13">
      <c r="A28" s="1" t="s">
        <v>135</v>
      </c>
      <c r="C28" s="5">
        <v>100000</v>
      </c>
      <c r="D28" s="4"/>
      <c r="E28" s="5">
        <v>978050</v>
      </c>
      <c r="F28" s="4"/>
      <c r="G28" s="5">
        <v>980485</v>
      </c>
      <c r="H28" s="4"/>
      <c r="I28" s="7">
        <f t="shared" si="0"/>
        <v>-2.4896477685189917E-3</v>
      </c>
      <c r="J28" s="4"/>
      <c r="K28" s="5">
        <v>98048500000</v>
      </c>
      <c r="L28" s="4"/>
      <c r="M28" s="4" t="s">
        <v>236</v>
      </c>
    </row>
    <row r="29" spans="1:13">
      <c r="A29" s="1" t="s">
        <v>61</v>
      </c>
      <c r="C29" s="5">
        <v>563279</v>
      </c>
      <c r="D29" s="4"/>
      <c r="E29" s="5">
        <v>779980</v>
      </c>
      <c r="F29" s="4"/>
      <c r="G29" s="5">
        <v>773949</v>
      </c>
      <c r="H29" s="4"/>
      <c r="I29" s="7">
        <f t="shared" si="0"/>
        <v>7.732249544860125E-3</v>
      </c>
      <c r="J29" s="4"/>
      <c r="K29" s="5">
        <v>435949218771</v>
      </c>
      <c r="L29" s="4"/>
      <c r="M29" s="4" t="s">
        <v>236</v>
      </c>
    </row>
    <row r="30" spans="1:13">
      <c r="A30" s="1" t="s">
        <v>64</v>
      </c>
      <c r="C30" s="5">
        <v>160078</v>
      </c>
      <c r="D30" s="4"/>
      <c r="E30" s="5">
        <v>762760</v>
      </c>
      <c r="F30" s="4"/>
      <c r="G30" s="5">
        <v>753279</v>
      </c>
      <c r="H30" s="4"/>
      <c r="I30" s="7">
        <f t="shared" si="0"/>
        <v>1.2429859982170013E-2</v>
      </c>
      <c r="J30" s="4"/>
      <c r="K30" s="5">
        <v>120583395762</v>
      </c>
      <c r="L30" s="4"/>
      <c r="M30" s="4" t="s">
        <v>236</v>
      </c>
    </row>
    <row r="31" spans="1:13">
      <c r="A31" s="1" t="s">
        <v>138</v>
      </c>
      <c r="C31" s="5">
        <v>50000</v>
      </c>
      <c r="D31" s="4"/>
      <c r="E31" s="5">
        <v>979990</v>
      </c>
      <c r="F31" s="4"/>
      <c r="G31" s="5">
        <v>968759</v>
      </c>
      <c r="H31" s="4"/>
      <c r="I31" s="7">
        <f t="shared" si="0"/>
        <v>1.1460321023683915E-2</v>
      </c>
      <c r="J31" s="4"/>
      <c r="K31" s="5">
        <v>48437950000</v>
      </c>
      <c r="L31" s="4"/>
      <c r="M31" s="4" t="s">
        <v>236</v>
      </c>
    </row>
    <row r="32" spans="1:13">
      <c r="A32" s="1" t="s">
        <v>95</v>
      </c>
      <c r="C32" s="5">
        <v>10116</v>
      </c>
      <c r="D32" s="4"/>
      <c r="E32" s="5">
        <v>665840</v>
      </c>
      <c r="F32" s="4"/>
      <c r="G32" s="5">
        <v>660806</v>
      </c>
      <c r="H32" s="4"/>
      <c r="I32" s="7">
        <f t="shared" si="0"/>
        <v>7.5603748648323922E-3</v>
      </c>
      <c r="J32" s="4"/>
      <c r="K32" s="5">
        <v>6684713496</v>
      </c>
      <c r="L32" s="4"/>
      <c r="M32" s="4" t="s">
        <v>236</v>
      </c>
    </row>
    <row r="33" spans="1:13">
      <c r="A33" s="1" t="s">
        <v>76</v>
      </c>
      <c r="C33" s="5">
        <v>129500</v>
      </c>
      <c r="D33" s="4"/>
      <c r="E33" s="5">
        <v>632640</v>
      </c>
      <c r="F33" s="4"/>
      <c r="G33" s="5">
        <v>627459</v>
      </c>
      <c r="H33" s="4"/>
      <c r="I33" s="7">
        <f t="shared" si="0"/>
        <v>8.1894916540212435E-3</v>
      </c>
      <c r="J33" s="4"/>
      <c r="K33" s="5">
        <v>81255940500</v>
      </c>
      <c r="L33" s="4"/>
      <c r="M33" s="4" t="s">
        <v>236</v>
      </c>
    </row>
    <row r="34" spans="1:13">
      <c r="A34" s="1" t="s">
        <v>101</v>
      </c>
      <c r="C34" s="5">
        <v>60440</v>
      </c>
      <c r="D34" s="4"/>
      <c r="E34" s="5">
        <v>653130</v>
      </c>
      <c r="F34" s="4"/>
      <c r="G34" s="5">
        <v>647987</v>
      </c>
      <c r="H34" s="4"/>
      <c r="I34" s="7">
        <f t="shared" si="0"/>
        <v>7.8743894783580605E-3</v>
      </c>
      <c r="J34" s="4"/>
      <c r="K34" s="5">
        <v>39164334280</v>
      </c>
      <c r="L34" s="4"/>
      <c r="M34" s="4" t="s">
        <v>236</v>
      </c>
    </row>
    <row r="35" spans="1:13">
      <c r="A35" s="1" t="s">
        <v>87</v>
      </c>
      <c r="C35" s="5">
        <v>108628</v>
      </c>
      <c r="D35" s="4"/>
      <c r="E35" s="5">
        <v>610580</v>
      </c>
      <c r="F35" s="4"/>
      <c r="G35" s="5">
        <v>605552</v>
      </c>
      <c r="H35" s="4"/>
      <c r="I35" s="7">
        <f t="shared" si="0"/>
        <v>8.2347931474990987E-3</v>
      </c>
      <c r="J35" s="4"/>
      <c r="K35" s="5">
        <v>65779902656</v>
      </c>
      <c r="L35" s="4"/>
      <c r="M35" s="4" t="s">
        <v>236</v>
      </c>
    </row>
    <row r="36" spans="1:13">
      <c r="A36" s="1" t="s">
        <v>108</v>
      </c>
      <c r="C36" s="5">
        <v>212512</v>
      </c>
      <c r="D36" s="4"/>
      <c r="E36" s="5">
        <v>624750</v>
      </c>
      <c r="F36" s="4"/>
      <c r="G36" s="5">
        <v>619891</v>
      </c>
      <c r="H36" s="4"/>
      <c r="I36" s="7">
        <f t="shared" si="0"/>
        <v>7.777511004401761E-3</v>
      </c>
      <c r="J36" s="4"/>
      <c r="K36" s="5">
        <v>131734276192</v>
      </c>
      <c r="L36" s="4"/>
      <c r="M36" s="4" t="s">
        <v>236</v>
      </c>
    </row>
    <row r="37" spans="1:13">
      <c r="A37" s="1" t="s">
        <v>114</v>
      </c>
      <c r="C37" s="5">
        <v>8000</v>
      </c>
      <c r="D37" s="4"/>
      <c r="E37" s="5">
        <v>623500</v>
      </c>
      <c r="F37" s="4"/>
      <c r="G37" s="5">
        <v>617409</v>
      </c>
      <c r="H37" s="4"/>
      <c r="I37" s="7">
        <f t="shared" si="0"/>
        <v>9.769045709703288E-3</v>
      </c>
      <c r="J37" s="4"/>
      <c r="K37" s="5">
        <v>4939272000</v>
      </c>
      <c r="L37" s="4"/>
      <c r="M37" s="4" t="s">
        <v>236</v>
      </c>
    </row>
    <row r="38" spans="1:13">
      <c r="A38" s="1" t="s">
        <v>55</v>
      </c>
      <c r="C38" s="5">
        <v>48700</v>
      </c>
      <c r="D38" s="4"/>
      <c r="E38" s="5">
        <v>608100</v>
      </c>
      <c r="F38" s="4"/>
      <c r="G38" s="5">
        <v>603249</v>
      </c>
      <c r="H38" s="4"/>
      <c r="I38" s="7">
        <f t="shared" si="0"/>
        <v>7.9773063640848543E-3</v>
      </c>
      <c r="J38" s="4"/>
      <c r="K38" s="5">
        <v>29378226300</v>
      </c>
      <c r="L38" s="4"/>
      <c r="M38" s="4" t="s">
        <v>236</v>
      </c>
    </row>
    <row r="39" spans="1:13">
      <c r="A39" s="1" t="s">
        <v>51</v>
      </c>
      <c r="C39" s="5">
        <v>20800</v>
      </c>
      <c r="D39" s="4"/>
      <c r="E39" s="5">
        <v>603337</v>
      </c>
      <c r="F39" s="4"/>
      <c r="G39" s="5">
        <v>599009</v>
      </c>
      <c r="H39" s="4"/>
      <c r="I39" s="7">
        <f t="shared" si="0"/>
        <v>7.1734370675095348E-3</v>
      </c>
      <c r="J39" s="4"/>
      <c r="K39" s="5">
        <v>12459387200</v>
      </c>
      <c r="L39" s="4"/>
      <c r="M39" s="4" t="s">
        <v>236</v>
      </c>
    </row>
    <row r="40" spans="1:13">
      <c r="A40" s="1" t="s">
        <v>122</v>
      </c>
      <c r="C40" s="5">
        <v>300000</v>
      </c>
      <c r="D40" s="4"/>
      <c r="E40" s="5">
        <v>981000</v>
      </c>
      <c r="F40" s="4"/>
      <c r="G40" s="5">
        <v>988450</v>
      </c>
      <c r="H40" s="4"/>
      <c r="I40" s="7">
        <f t="shared" si="0"/>
        <v>-7.5942915392456676E-3</v>
      </c>
      <c r="J40" s="4"/>
      <c r="K40" s="5">
        <v>296535000000</v>
      </c>
      <c r="L40" s="4"/>
      <c r="M40" s="4" t="s">
        <v>236</v>
      </c>
    </row>
    <row r="41" spans="1:13">
      <c r="A41" s="1" t="s">
        <v>153</v>
      </c>
      <c r="C41" s="5">
        <v>200000</v>
      </c>
      <c r="D41" s="4"/>
      <c r="E41" s="5">
        <v>837735</v>
      </c>
      <c r="F41" s="4"/>
      <c r="G41" s="5">
        <v>834442</v>
      </c>
      <c r="H41" s="4"/>
      <c r="I41" s="7">
        <f t="shared" si="0"/>
        <v>3.9308373172900739E-3</v>
      </c>
      <c r="J41" s="4"/>
      <c r="K41" s="5">
        <v>166888400000</v>
      </c>
      <c r="L41" s="4"/>
      <c r="M41" s="4" t="s">
        <v>236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14"/>
  <sheetViews>
    <sheetView rightToLeft="1" workbookViewId="0">
      <selection activeCell="S8" sqref="S8:S10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6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6" ht="24.7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6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26" ht="24.75">
      <c r="A6" s="23" t="s">
        <v>162</v>
      </c>
      <c r="C6" s="24" t="s">
        <v>163</v>
      </c>
      <c r="D6" s="24" t="s">
        <v>163</v>
      </c>
      <c r="E6" s="24" t="s">
        <v>163</v>
      </c>
      <c r="F6" s="24" t="s">
        <v>163</v>
      </c>
      <c r="G6" s="24" t="s">
        <v>163</v>
      </c>
      <c r="H6" s="24" t="s">
        <v>163</v>
      </c>
      <c r="I6" s="24" t="s">
        <v>163</v>
      </c>
      <c r="K6" s="24" t="s">
        <v>235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26" ht="24.75">
      <c r="A7" s="24" t="s">
        <v>162</v>
      </c>
      <c r="C7" s="24" t="s">
        <v>164</v>
      </c>
      <c r="E7" s="24" t="s">
        <v>165</v>
      </c>
      <c r="G7" s="24" t="s">
        <v>166</v>
      </c>
      <c r="I7" s="24" t="s">
        <v>49</v>
      </c>
      <c r="K7" s="24" t="s">
        <v>167</v>
      </c>
      <c r="M7" s="24" t="s">
        <v>168</v>
      </c>
      <c r="O7" s="24" t="s">
        <v>169</v>
      </c>
      <c r="Q7" s="24" t="s">
        <v>167</v>
      </c>
      <c r="S7" s="24" t="s">
        <v>161</v>
      </c>
    </row>
    <row r="8" spans="1:26">
      <c r="A8" s="1" t="s">
        <v>170</v>
      </c>
      <c r="C8" s="4" t="s">
        <v>171</v>
      </c>
      <c r="D8" s="4"/>
      <c r="E8" s="4" t="s">
        <v>172</v>
      </c>
      <c r="F8" s="4"/>
      <c r="G8" s="4" t="s">
        <v>173</v>
      </c>
      <c r="H8" s="4"/>
      <c r="I8" s="5">
        <v>8</v>
      </c>
      <c r="J8" s="4"/>
      <c r="K8" s="5">
        <v>22309120342</v>
      </c>
      <c r="L8" s="4"/>
      <c r="M8" s="5">
        <v>100194651232</v>
      </c>
      <c r="N8" s="4"/>
      <c r="O8" s="5">
        <v>111106927000</v>
      </c>
      <c r="P8" s="4"/>
      <c r="Q8" s="5">
        <v>11396844574</v>
      </c>
      <c r="R8" s="4"/>
      <c r="S8" s="7">
        <v>1.9366975734138616E-3</v>
      </c>
      <c r="T8" s="4"/>
      <c r="U8" s="4"/>
      <c r="V8" s="4"/>
      <c r="W8" s="4"/>
      <c r="X8" s="4"/>
      <c r="Y8" s="4"/>
      <c r="Z8" s="4"/>
    </row>
    <row r="9" spans="1:26">
      <c r="A9" s="1" t="s">
        <v>170</v>
      </c>
      <c r="C9" s="4" t="s">
        <v>174</v>
      </c>
      <c r="D9" s="4"/>
      <c r="E9" s="4" t="s">
        <v>175</v>
      </c>
      <c r="F9" s="4"/>
      <c r="G9" s="4" t="s">
        <v>176</v>
      </c>
      <c r="H9" s="4"/>
      <c r="I9" s="5">
        <v>8</v>
      </c>
      <c r="J9" s="4"/>
      <c r="K9" s="5">
        <v>3606943937</v>
      </c>
      <c r="L9" s="4"/>
      <c r="M9" s="5">
        <v>36612829078</v>
      </c>
      <c r="N9" s="4"/>
      <c r="O9" s="5">
        <v>39319573337</v>
      </c>
      <c r="P9" s="4"/>
      <c r="Q9" s="5">
        <v>900199678</v>
      </c>
      <c r="R9" s="4"/>
      <c r="S9" s="7">
        <v>1.5297344108279313E-4</v>
      </c>
      <c r="T9" s="4"/>
      <c r="U9" s="4"/>
      <c r="V9" s="4"/>
      <c r="W9" s="4"/>
      <c r="X9" s="4"/>
      <c r="Y9" s="4"/>
      <c r="Z9" s="4"/>
    </row>
    <row r="10" spans="1:26">
      <c r="A10" s="1" t="s">
        <v>177</v>
      </c>
      <c r="C10" s="4" t="s">
        <v>178</v>
      </c>
      <c r="D10" s="4"/>
      <c r="E10" s="4" t="s">
        <v>172</v>
      </c>
      <c r="F10" s="4"/>
      <c r="G10" s="4" t="s">
        <v>179</v>
      </c>
      <c r="H10" s="4"/>
      <c r="I10" s="5">
        <v>8</v>
      </c>
      <c r="J10" s="4"/>
      <c r="K10" s="5">
        <v>79748613539</v>
      </c>
      <c r="L10" s="4"/>
      <c r="M10" s="5">
        <v>1174655896003</v>
      </c>
      <c r="N10" s="4"/>
      <c r="O10" s="5">
        <v>1234552320937</v>
      </c>
      <c r="P10" s="4"/>
      <c r="Q10" s="5">
        <v>19852188605</v>
      </c>
      <c r="R10" s="4"/>
      <c r="S10" s="7">
        <v>3.3735377585099122E-3</v>
      </c>
      <c r="T10" s="4"/>
      <c r="U10" s="4"/>
      <c r="V10" s="4"/>
      <c r="W10" s="4"/>
      <c r="X10" s="4"/>
      <c r="Y10" s="4"/>
      <c r="Z10" s="4"/>
    </row>
    <row r="11" spans="1:26" ht="24.75" thickBot="1">
      <c r="C11" s="4"/>
      <c r="D11" s="4"/>
      <c r="E11" s="4"/>
      <c r="F11" s="4"/>
      <c r="G11" s="4"/>
      <c r="H11" s="4"/>
      <c r="I11" s="4"/>
      <c r="J11" s="4"/>
      <c r="K11" s="6">
        <f>SUM(K8:K10)</f>
        <v>105664677818</v>
      </c>
      <c r="L11" s="4"/>
      <c r="M11" s="6">
        <f>SUM(M8:M10)</f>
        <v>1311463376313</v>
      </c>
      <c r="N11" s="4"/>
      <c r="O11" s="6">
        <f>SUM(O8:O10)</f>
        <v>1384978821274</v>
      </c>
      <c r="P11" s="4"/>
      <c r="Q11" s="6">
        <f>SUM(Q8:Q10)</f>
        <v>32149232857</v>
      </c>
      <c r="R11" s="4"/>
      <c r="S11" s="8">
        <f>SUM(S8:S10)</f>
        <v>5.4632087730065674E-3</v>
      </c>
      <c r="T11" s="4"/>
      <c r="U11" s="4"/>
      <c r="V11" s="4"/>
      <c r="W11" s="4"/>
      <c r="X11" s="4"/>
      <c r="Y11" s="4"/>
      <c r="Z11" s="4"/>
    </row>
    <row r="12" spans="1:26" ht="24.75" thickTop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paperSize="9" orientation="portrait" r:id="rId1"/>
  <ignoredErrors>
    <ignoredError sqref="C8:C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5"/>
  <sheetViews>
    <sheetView rightToLeft="1" workbookViewId="0">
      <selection activeCell="Q32" sqref="Q32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>
      <c r="A6" s="24" t="s">
        <v>181</v>
      </c>
      <c r="B6" s="24" t="s">
        <v>181</v>
      </c>
      <c r="C6" s="24" t="s">
        <v>181</v>
      </c>
      <c r="D6" s="24" t="s">
        <v>181</v>
      </c>
      <c r="E6" s="24" t="s">
        <v>181</v>
      </c>
      <c r="F6" s="24" t="s">
        <v>181</v>
      </c>
      <c r="G6" s="24" t="s">
        <v>181</v>
      </c>
      <c r="I6" s="24" t="s">
        <v>182</v>
      </c>
      <c r="J6" s="24" t="s">
        <v>182</v>
      </c>
      <c r="K6" s="24" t="s">
        <v>182</v>
      </c>
      <c r="L6" s="24" t="s">
        <v>182</v>
      </c>
      <c r="M6" s="24" t="s">
        <v>182</v>
      </c>
      <c r="O6" s="24" t="s">
        <v>183</v>
      </c>
      <c r="P6" s="24" t="s">
        <v>183</v>
      </c>
      <c r="Q6" s="24" t="s">
        <v>183</v>
      </c>
      <c r="R6" s="24" t="s">
        <v>183</v>
      </c>
      <c r="S6" s="24" t="s">
        <v>183</v>
      </c>
    </row>
    <row r="7" spans="1:19" ht="24.75">
      <c r="A7" s="24" t="s">
        <v>184</v>
      </c>
      <c r="C7" s="24" t="s">
        <v>185</v>
      </c>
      <c r="E7" s="24" t="s">
        <v>48</v>
      </c>
      <c r="G7" s="24" t="s">
        <v>49</v>
      </c>
      <c r="I7" s="24" t="s">
        <v>186</v>
      </c>
      <c r="K7" s="24" t="s">
        <v>187</v>
      </c>
      <c r="M7" s="24" t="s">
        <v>188</v>
      </c>
      <c r="O7" s="24" t="s">
        <v>186</v>
      </c>
      <c r="Q7" s="24" t="s">
        <v>187</v>
      </c>
      <c r="S7" s="24" t="s">
        <v>188</v>
      </c>
    </row>
    <row r="8" spans="1:19">
      <c r="A8" s="1" t="s">
        <v>145</v>
      </c>
      <c r="C8" s="4" t="s">
        <v>237</v>
      </c>
      <c r="E8" s="4" t="s">
        <v>147</v>
      </c>
      <c r="F8" s="4"/>
      <c r="G8" s="5">
        <v>18</v>
      </c>
      <c r="H8" s="4"/>
      <c r="I8" s="5">
        <v>834523827</v>
      </c>
      <c r="J8" s="4"/>
      <c r="K8" s="5">
        <v>0</v>
      </c>
      <c r="L8" s="4"/>
      <c r="M8" s="5">
        <v>834523827</v>
      </c>
      <c r="N8" s="4"/>
      <c r="O8" s="5">
        <v>4960307477</v>
      </c>
      <c r="P8" s="4"/>
      <c r="Q8" s="5">
        <v>0</v>
      </c>
      <c r="R8" s="4"/>
      <c r="S8" s="5">
        <v>4960307477</v>
      </c>
    </row>
    <row r="9" spans="1:19">
      <c r="A9" s="1" t="s">
        <v>148</v>
      </c>
      <c r="C9" s="4" t="s">
        <v>237</v>
      </c>
      <c r="E9" s="4" t="s">
        <v>147</v>
      </c>
      <c r="F9" s="4"/>
      <c r="G9" s="5">
        <v>18</v>
      </c>
      <c r="H9" s="4"/>
      <c r="I9" s="5">
        <v>1137987036</v>
      </c>
      <c r="J9" s="4"/>
      <c r="K9" s="5">
        <v>0</v>
      </c>
      <c r="L9" s="4"/>
      <c r="M9" s="5">
        <v>1137987036</v>
      </c>
      <c r="N9" s="4"/>
      <c r="O9" s="5">
        <v>7164239721</v>
      </c>
      <c r="P9" s="4"/>
      <c r="Q9" s="5">
        <v>0</v>
      </c>
      <c r="R9" s="4"/>
      <c r="S9" s="5">
        <v>7164239721</v>
      </c>
    </row>
    <row r="10" spans="1:19">
      <c r="A10" s="1" t="s">
        <v>190</v>
      </c>
      <c r="C10" s="4" t="s">
        <v>237</v>
      </c>
      <c r="E10" s="4" t="s">
        <v>191</v>
      </c>
      <c r="F10" s="4"/>
      <c r="G10" s="5">
        <v>19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1423603115</v>
      </c>
      <c r="P10" s="4"/>
      <c r="Q10" s="5">
        <v>0</v>
      </c>
      <c r="R10" s="4"/>
      <c r="S10" s="5">
        <v>1423603115</v>
      </c>
    </row>
    <row r="11" spans="1:19">
      <c r="A11" s="1" t="s">
        <v>122</v>
      </c>
      <c r="C11" s="4" t="s">
        <v>237</v>
      </c>
      <c r="E11" s="4" t="s">
        <v>124</v>
      </c>
      <c r="F11" s="4"/>
      <c r="G11" s="5">
        <v>18</v>
      </c>
      <c r="H11" s="4"/>
      <c r="I11" s="5">
        <v>4507356838</v>
      </c>
      <c r="J11" s="4"/>
      <c r="K11" s="5">
        <v>0</v>
      </c>
      <c r="L11" s="4"/>
      <c r="M11" s="5">
        <v>4507356838</v>
      </c>
      <c r="N11" s="4"/>
      <c r="O11" s="5">
        <v>12699519433</v>
      </c>
      <c r="P11" s="4"/>
      <c r="Q11" s="5">
        <v>0</v>
      </c>
      <c r="R11" s="4"/>
      <c r="S11" s="5">
        <v>12699519433</v>
      </c>
    </row>
    <row r="12" spans="1:19">
      <c r="A12" s="1" t="s">
        <v>125</v>
      </c>
      <c r="C12" s="4" t="s">
        <v>237</v>
      </c>
      <c r="E12" s="4" t="s">
        <v>126</v>
      </c>
      <c r="F12" s="4"/>
      <c r="G12" s="5">
        <v>18</v>
      </c>
      <c r="H12" s="4"/>
      <c r="I12" s="5">
        <v>191051427</v>
      </c>
      <c r="J12" s="4"/>
      <c r="K12" s="5">
        <v>0</v>
      </c>
      <c r="L12" s="4"/>
      <c r="M12" s="5">
        <v>191051427</v>
      </c>
      <c r="N12" s="4"/>
      <c r="O12" s="5">
        <v>4296005390</v>
      </c>
      <c r="P12" s="4"/>
      <c r="Q12" s="5">
        <v>0</v>
      </c>
      <c r="R12" s="4"/>
      <c r="S12" s="5">
        <v>4296005390</v>
      </c>
    </row>
    <row r="13" spans="1:19">
      <c r="A13" s="1" t="s">
        <v>192</v>
      </c>
      <c r="C13" s="4" t="s">
        <v>237</v>
      </c>
      <c r="E13" s="4" t="s">
        <v>193</v>
      </c>
      <c r="F13" s="4"/>
      <c r="G13" s="5">
        <v>17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349122</v>
      </c>
      <c r="P13" s="4"/>
      <c r="Q13" s="5">
        <v>0</v>
      </c>
      <c r="R13" s="4"/>
      <c r="S13" s="5">
        <v>349122</v>
      </c>
    </row>
    <row r="14" spans="1:19">
      <c r="A14" s="1" t="s">
        <v>138</v>
      </c>
      <c r="C14" s="4" t="s">
        <v>237</v>
      </c>
      <c r="E14" s="4" t="s">
        <v>140</v>
      </c>
      <c r="F14" s="4"/>
      <c r="G14" s="5">
        <v>16</v>
      </c>
      <c r="H14" s="4"/>
      <c r="I14" s="5">
        <v>668462010</v>
      </c>
      <c r="J14" s="4"/>
      <c r="K14" s="5">
        <v>0</v>
      </c>
      <c r="L14" s="4"/>
      <c r="M14" s="5">
        <v>668462010</v>
      </c>
      <c r="N14" s="4"/>
      <c r="O14" s="5">
        <v>4031450661</v>
      </c>
      <c r="P14" s="4"/>
      <c r="Q14" s="5">
        <v>0</v>
      </c>
      <c r="R14" s="4"/>
      <c r="S14" s="5">
        <v>4031450661</v>
      </c>
    </row>
    <row r="15" spans="1:19">
      <c r="A15" s="1" t="s">
        <v>135</v>
      </c>
      <c r="C15" s="4" t="s">
        <v>237</v>
      </c>
      <c r="E15" s="4" t="s">
        <v>137</v>
      </c>
      <c r="F15" s="4"/>
      <c r="G15" s="5">
        <v>16</v>
      </c>
      <c r="H15" s="4"/>
      <c r="I15" s="5">
        <v>1309173321</v>
      </c>
      <c r="J15" s="4"/>
      <c r="K15" s="5">
        <v>0</v>
      </c>
      <c r="L15" s="4"/>
      <c r="M15" s="5">
        <v>1309173321</v>
      </c>
      <c r="N15" s="4"/>
      <c r="O15" s="5">
        <v>8063191685</v>
      </c>
      <c r="P15" s="4"/>
      <c r="Q15" s="5">
        <v>0</v>
      </c>
      <c r="R15" s="4"/>
      <c r="S15" s="5">
        <v>8063191685</v>
      </c>
    </row>
    <row r="16" spans="1:19">
      <c r="A16" s="1" t="s">
        <v>141</v>
      </c>
      <c r="C16" s="4" t="s">
        <v>237</v>
      </c>
      <c r="E16" s="4" t="s">
        <v>143</v>
      </c>
      <c r="F16" s="4"/>
      <c r="G16" s="5">
        <v>16</v>
      </c>
      <c r="H16" s="4"/>
      <c r="I16" s="5">
        <v>3365423092</v>
      </c>
      <c r="J16" s="4"/>
      <c r="K16" s="5">
        <v>0</v>
      </c>
      <c r="L16" s="4"/>
      <c r="M16" s="5">
        <v>3365423092</v>
      </c>
      <c r="N16" s="4"/>
      <c r="O16" s="5">
        <v>20962337644</v>
      </c>
      <c r="P16" s="4"/>
      <c r="Q16" s="5">
        <v>0</v>
      </c>
      <c r="R16" s="4"/>
      <c r="S16" s="5">
        <v>20962337644</v>
      </c>
    </row>
    <row r="17" spans="1:19">
      <c r="A17" s="1" t="s">
        <v>144</v>
      </c>
      <c r="C17" s="4" t="s">
        <v>237</v>
      </c>
      <c r="E17" s="4" t="s">
        <v>66</v>
      </c>
      <c r="F17" s="4"/>
      <c r="G17" s="5">
        <v>17</v>
      </c>
      <c r="H17" s="4"/>
      <c r="I17" s="5">
        <v>4551630350</v>
      </c>
      <c r="J17" s="4"/>
      <c r="K17" s="5">
        <v>0</v>
      </c>
      <c r="L17" s="4"/>
      <c r="M17" s="5">
        <v>4551630350</v>
      </c>
      <c r="N17" s="4"/>
      <c r="O17" s="5">
        <v>25309543092</v>
      </c>
      <c r="P17" s="4"/>
      <c r="Q17" s="5">
        <v>0</v>
      </c>
      <c r="R17" s="4"/>
      <c r="S17" s="5">
        <v>25309543092</v>
      </c>
    </row>
    <row r="18" spans="1:19">
      <c r="A18" s="1" t="s">
        <v>133</v>
      </c>
      <c r="C18" s="4" t="s">
        <v>237</v>
      </c>
      <c r="E18" s="4" t="s">
        <v>134</v>
      </c>
      <c r="F18" s="4"/>
      <c r="G18" s="5">
        <v>17</v>
      </c>
      <c r="H18" s="4"/>
      <c r="I18" s="5">
        <v>2858323704</v>
      </c>
      <c r="J18" s="4"/>
      <c r="K18" s="5">
        <v>0</v>
      </c>
      <c r="L18" s="4"/>
      <c r="M18" s="5">
        <v>2858323704</v>
      </c>
      <c r="N18" s="4"/>
      <c r="O18" s="5">
        <v>17130302354</v>
      </c>
      <c r="P18" s="4"/>
      <c r="Q18" s="5">
        <v>0</v>
      </c>
      <c r="R18" s="4"/>
      <c r="S18" s="5">
        <v>17130302354</v>
      </c>
    </row>
    <row r="19" spans="1:19">
      <c r="A19" s="1" t="s">
        <v>130</v>
      </c>
      <c r="C19" s="4" t="s">
        <v>237</v>
      </c>
      <c r="E19" s="4" t="s">
        <v>132</v>
      </c>
      <c r="F19" s="4"/>
      <c r="G19" s="5">
        <v>17</v>
      </c>
      <c r="H19" s="4"/>
      <c r="I19" s="5">
        <v>3060694812</v>
      </c>
      <c r="J19" s="4"/>
      <c r="K19" s="5">
        <v>0</v>
      </c>
      <c r="L19" s="4"/>
      <c r="M19" s="5">
        <v>3060694812</v>
      </c>
      <c r="N19" s="4"/>
      <c r="O19" s="5">
        <v>17139630838</v>
      </c>
      <c r="P19" s="4"/>
      <c r="Q19" s="5">
        <v>0</v>
      </c>
      <c r="R19" s="4"/>
      <c r="S19" s="5">
        <v>17139630838</v>
      </c>
    </row>
    <row r="20" spans="1:19">
      <c r="A20" s="1" t="s">
        <v>127</v>
      </c>
      <c r="C20" s="4" t="s">
        <v>237</v>
      </c>
      <c r="E20" s="4" t="s">
        <v>129</v>
      </c>
      <c r="F20" s="4"/>
      <c r="G20" s="5">
        <v>16</v>
      </c>
      <c r="H20" s="4"/>
      <c r="I20" s="5">
        <v>4667871558</v>
      </c>
      <c r="J20" s="4"/>
      <c r="K20" s="5">
        <v>0</v>
      </c>
      <c r="L20" s="4"/>
      <c r="M20" s="5">
        <v>4667871558</v>
      </c>
      <c r="N20" s="4"/>
      <c r="O20" s="5">
        <v>31353761671</v>
      </c>
      <c r="P20" s="4"/>
      <c r="Q20" s="5">
        <v>0</v>
      </c>
      <c r="R20" s="4"/>
      <c r="S20" s="5">
        <v>31353761671</v>
      </c>
    </row>
    <row r="21" spans="1:19">
      <c r="A21" s="1" t="s">
        <v>194</v>
      </c>
      <c r="C21" s="4" t="s">
        <v>237</v>
      </c>
      <c r="E21" s="4" t="s">
        <v>195</v>
      </c>
      <c r="F21" s="4"/>
      <c r="G21" s="5">
        <v>15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3483690677</v>
      </c>
      <c r="P21" s="4"/>
      <c r="Q21" s="5">
        <v>0</v>
      </c>
      <c r="R21" s="4"/>
      <c r="S21" s="5">
        <v>3483690677</v>
      </c>
    </row>
    <row r="22" spans="1:19">
      <c r="A22" s="1" t="s">
        <v>196</v>
      </c>
      <c r="C22" s="4" t="s">
        <v>237</v>
      </c>
      <c r="E22" s="4" t="s">
        <v>123</v>
      </c>
      <c r="F22" s="4"/>
      <c r="G22" s="5">
        <v>15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395476026</v>
      </c>
      <c r="P22" s="4"/>
      <c r="Q22" s="5">
        <v>0</v>
      </c>
      <c r="R22" s="4"/>
      <c r="S22" s="5">
        <v>395476026</v>
      </c>
    </row>
    <row r="23" spans="1:19">
      <c r="A23" s="1" t="s">
        <v>170</v>
      </c>
      <c r="C23" s="5">
        <v>1</v>
      </c>
      <c r="E23" s="4" t="s">
        <v>237</v>
      </c>
      <c r="F23" s="4"/>
      <c r="G23" s="5">
        <v>8</v>
      </c>
      <c r="H23" s="4"/>
      <c r="I23" s="5">
        <v>37341232</v>
      </c>
      <c r="J23" s="4"/>
      <c r="K23" s="5">
        <v>0</v>
      </c>
      <c r="L23" s="4"/>
      <c r="M23" s="5">
        <v>37341232</v>
      </c>
      <c r="N23" s="4"/>
      <c r="O23" s="5">
        <v>186346015</v>
      </c>
      <c r="P23" s="4"/>
      <c r="Q23" s="5">
        <v>0</v>
      </c>
      <c r="R23" s="4"/>
      <c r="S23" s="5">
        <v>186346015</v>
      </c>
    </row>
    <row r="24" spans="1:19">
      <c r="A24" s="1" t="s">
        <v>177</v>
      </c>
      <c r="C24" s="5">
        <v>17</v>
      </c>
      <c r="E24" s="4" t="s">
        <v>237</v>
      </c>
      <c r="F24" s="4"/>
      <c r="G24" s="5">
        <v>8</v>
      </c>
      <c r="H24" s="4"/>
      <c r="I24" s="5">
        <v>20320596</v>
      </c>
      <c r="J24" s="4"/>
      <c r="K24" s="5">
        <v>0</v>
      </c>
      <c r="L24" s="4"/>
      <c r="M24" s="5">
        <v>20320596</v>
      </c>
      <c r="N24" s="4"/>
      <c r="O24" s="5">
        <v>170389042</v>
      </c>
      <c r="P24" s="4"/>
      <c r="Q24" s="5">
        <v>0</v>
      </c>
      <c r="R24" s="4"/>
      <c r="S24" s="5">
        <v>170389042</v>
      </c>
    </row>
    <row r="25" spans="1:19" ht="24.75" thickBot="1">
      <c r="C25" s="4"/>
      <c r="E25" s="4"/>
      <c r="F25" s="4"/>
      <c r="G25" s="4"/>
      <c r="H25" s="4"/>
      <c r="I25" s="6">
        <f>SUM(I8:I24)</f>
        <v>27210159803</v>
      </c>
      <c r="J25" s="4"/>
      <c r="K25" s="6">
        <f>SUM(K8:K24)</f>
        <v>0</v>
      </c>
      <c r="L25" s="4"/>
      <c r="M25" s="6">
        <f>SUM(M8:M24)</f>
        <v>27210159803</v>
      </c>
      <c r="N25" s="4"/>
      <c r="O25" s="6">
        <f>SUM(O8:O24)</f>
        <v>158770143963</v>
      </c>
      <c r="P25" s="4"/>
      <c r="Q25" s="6">
        <f>SUM(Q8:Q24)</f>
        <v>0</v>
      </c>
      <c r="R25" s="4"/>
      <c r="S25" s="6">
        <f>SUM(S8:S24)</f>
        <v>158770143963</v>
      </c>
    </row>
    <row r="26" spans="1:19" ht="24.75" thickTop="1">
      <c r="C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</row>
    <row r="27" spans="1:19">
      <c r="C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C29" s="4"/>
      <c r="M29" s="3"/>
      <c r="N29" s="3"/>
      <c r="O29" s="3"/>
      <c r="P29" s="3"/>
      <c r="Q29" s="3"/>
      <c r="R29" s="3"/>
      <c r="S29" s="3"/>
    </row>
    <row r="30" spans="1:19">
      <c r="C30" s="4"/>
    </row>
    <row r="31" spans="1:19">
      <c r="C31" s="4"/>
    </row>
    <row r="32" spans="1:19">
      <c r="C32" s="4"/>
    </row>
    <row r="33" spans="3:3">
      <c r="C33" s="4"/>
    </row>
    <row r="34" spans="3:3">
      <c r="C34" s="4"/>
    </row>
    <row r="35" spans="3:3">
      <c r="C3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3"/>
  <sheetViews>
    <sheetView rightToLeft="1" workbookViewId="0">
      <selection activeCell="I16" sqref="I16"/>
    </sheetView>
  </sheetViews>
  <sheetFormatPr defaultRowHeight="2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4.75">
      <c r="A6" s="23" t="s">
        <v>3</v>
      </c>
      <c r="C6" s="24" t="s">
        <v>197</v>
      </c>
      <c r="D6" s="24" t="s">
        <v>197</v>
      </c>
      <c r="E6" s="24" t="s">
        <v>197</v>
      </c>
      <c r="F6" s="24" t="s">
        <v>197</v>
      </c>
      <c r="G6" s="24" t="s">
        <v>197</v>
      </c>
      <c r="I6" s="24" t="s">
        <v>182</v>
      </c>
      <c r="J6" s="24" t="s">
        <v>182</v>
      </c>
      <c r="K6" s="24" t="s">
        <v>182</v>
      </c>
      <c r="L6" s="24" t="s">
        <v>182</v>
      </c>
      <c r="M6" s="24" t="s">
        <v>182</v>
      </c>
      <c r="O6" s="24" t="s">
        <v>183</v>
      </c>
      <c r="P6" s="24" t="s">
        <v>183</v>
      </c>
      <c r="Q6" s="24" t="s">
        <v>183</v>
      </c>
      <c r="R6" s="24" t="s">
        <v>183</v>
      </c>
      <c r="S6" s="24" t="s">
        <v>183</v>
      </c>
    </row>
    <row r="7" spans="1:19" ht="24.75">
      <c r="A7" s="24" t="s">
        <v>3</v>
      </c>
      <c r="C7" s="24" t="s">
        <v>198</v>
      </c>
      <c r="E7" s="24" t="s">
        <v>199</v>
      </c>
      <c r="G7" s="24" t="s">
        <v>200</v>
      </c>
      <c r="I7" s="24" t="s">
        <v>201</v>
      </c>
      <c r="K7" s="24" t="s">
        <v>187</v>
      </c>
      <c r="M7" s="24" t="s">
        <v>202</v>
      </c>
      <c r="O7" s="24" t="s">
        <v>201</v>
      </c>
      <c r="Q7" s="24" t="s">
        <v>187</v>
      </c>
      <c r="S7" s="24" t="s">
        <v>202</v>
      </c>
    </row>
    <row r="8" spans="1:19">
      <c r="A8" s="1" t="s">
        <v>16</v>
      </c>
      <c r="C8" s="4" t="s">
        <v>203</v>
      </c>
      <c r="D8" s="4"/>
      <c r="E8" s="5">
        <v>22645366</v>
      </c>
      <c r="F8" s="4"/>
      <c r="G8" s="5">
        <v>29</v>
      </c>
      <c r="H8" s="4"/>
      <c r="I8" s="5">
        <v>656715614</v>
      </c>
      <c r="J8" s="4"/>
      <c r="K8" s="5">
        <v>0</v>
      </c>
      <c r="L8" s="4"/>
      <c r="M8" s="5">
        <v>656715614</v>
      </c>
      <c r="N8" s="4"/>
      <c r="O8" s="5">
        <v>656715614</v>
      </c>
      <c r="P8" s="4"/>
      <c r="Q8" s="5">
        <v>0</v>
      </c>
      <c r="R8" s="4"/>
      <c r="S8" s="5">
        <v>656715614</v>
      </c>
    </row>
    <row r="9" spans="1:19">
      <c r="A9" s="1" t="s">
        <v>21</v>
      </c>
      <c r="C9" s="4" t="s">
        <v>204</v>
      </c>
      <c r="D9" s="4"/>
      <c r="E9" s="5">
        <v>4500000</v>
      </c>
      <c r="F9" s="4"/>
      <c r="G9" s="5">
        <v>1930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8685000000</v>
      </c>
      <c r="P9" s="4"/>
      <c r="Q9" s="5">
        <v>0</v>
      </c>
      <c r="R9" s="4"/>
      <c r="S9" s="5">
        <v>8685000000</v>
      </c>
    </row>
    <row r="10" spans="1:19">
      <c r="A10" s="1" t="s">
        <v>29</v>
      </c>
      <c r="C10" s="4" t="s">
        <v>205</v>
      </c>
      <c r="D10" s="4"/>
      <c r="E10" s="5">
        <v>6900000</v>
      </c>
      <c r="F10" s="4"/>
      <c r="G10" s="5">
        <v>1700</v>
      </c>
      <c r="H10" s="4"/>
      <c r="I10" s="5">
        <v>11730000000</v>
      </c>
      <c r="J10" s="4"/>
      <c r="K10" s="5">
        <v>158513514</v>
      </c>
      <c r="L10" s="4"/>
      <c r="M10" s="5">
        <v>11571486486</v>
      </c>
      <c r="N10" s="4"/>
      <c r="O10" s="5">
        <v>11730000000</v>
      </c>
      <c r="P10" s="4"/>
      <c r="Q10" s="5">
        <v>158513514</v>
      </c>
      <c r="R10" s="4"/>
      <c r="S10" s="5">
        <v>11571486486</v>
      </c>
    </row>
    <row r="11" spans="1:19">
      <c r="A11" s="1" t="s">
        <v>27</v>
      </c>
      <c r="C11" s="4" t="s">
        <v>206</v>
      </c>
      <c r="D11" s="4"/>
      <c r="E11" s="5">
        <v>9520000</v>
      </c>
      <c r="F11" s="4"/>
      <c r="G11" s="5">
        <v>330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3141600000</v>
      </c>
      <c r="P11" s="4"/>
      <c r="Q11" s="5">
        <v>0</v>
      </c>
      <c r="R11" s="4"/>
      <c r="S11" s="5">
        <v>3141600000</v>
      </c>
    </row>
    <row r="12" spans="1:19">
      <c r="A12" s="1" t="s">
        <v>17</v>
      </c>
      <c r="C12" s="4" t="s">
        <v>207</v>
      </c>
      <c r="D12" s="4"/>
      <c r="E12" s="5">
        <v>20595000</v>
      </c>
      <c r="F12" s="4"/>
      <c r="G12" s="5">
        <v>1350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27803250000</v>
      </c>
      <c r="P12" s="4"/>
      <c r="Q12" s="5">
        <v>1150101609</v>
      </c>
      <c r="R12" s="4"/>
      <c r="S12" s="5">
        <v>26653148391</v>
      </c>
    </row>
    <row r="13" spans="1:19">
      <c r="A13" s="1" t="s">
        <v>26</v>
      </c>
      <c r="C13" s="4" t="s">
        <v>207</v>
      </c>
      <c r="D13" s="4"/>
      <c r="E13" s="5">
        <v>2305720</v>
      </c>
      <c r="F13" s="4"/>
      <c r="G13" s="5">
        <v>4350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10029882000</v>
      </c>
      <c r="P13" s="4"/>
      <c r="Q13" s="5">
        <v>1261242647</v>
      </c>
      <c r="R13" s="4"/>
      <c r="S13" s="5">
        <v>8768639353</v>
      </c>
    </row>
    <row r="14" spans="1:19">
      <c r="A14" s="1" t="s">
        <v>18</v>
      </c>
      <c r="C14" s="4" t="s">
        <v>208</v>
      </c>
      <c r="D14" s="4"/>
      <c r="E14" s="5">
        <v>2596881</v>
      </c>
      <c r="F14" s="4"/>
      <c r="G14" s="5">
        <v>1250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3246101250</v>
      </c>
      <c r="P14" s="4"/>
      <c r="Q14" s="5">
        <v>0</v>
      </c>
      <c r="R14" s="4"/>
      <c r="S14" s="5">
        <v>3246101250</v>
      </c>
    </row>
    <row r="15" spans="1:19">
      <c r="A15" s="1" t="s">
        <v>15</v>
      </c>
      <c r="C15" s="4" t="s">
        <v>209</v>
      </c>
      <c r="D15" s="4"/>
      <c r="E15" s="5">
        <v>34494</v>
      </c>
      <c r="F15" s="4"/>
      <c r="G15" s="5">
        <v>1000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34494000</v>
      </c>
      <c r="P15" s="4"/>
      <c r="Q15" s="5">
        <v>4137617</v>
      </c>
      <c r="R15" s="4"/>
      <c r="S15" s="5">
        <v>30356383</v>
      </c>
    </row>
    <row r="16" spans="1:19" ht="24.75" thickBot="1">
      <c r="C16" s="4"/>
      <c r="D16" s="4"/>
      <c r="E16" s="4"/>
      <c r="F16" s="4"/>
      <c r="G16" s="4"/>
      <c r="H16" s="4"/>
      <c r="I16" s="6">
        <f>SUM(I8:I15)</f>
        <v>12386715614</v>
      </c>
      <c r="J16" s="4"/>
      <c r="K16" s="6">
        <f>SUM(K8:K15)</f>
        <v>158513514</v>
      </c>
      <c r="L16" s="4"/>
      <c r="M16" s="6">
        <f>SUM(SUM(M8:M15))</f>
        <v>12228202100</v>
      </c>
      <c r="N16" s="4"/>
      <c r="O16" s="6">
        <f>SUM(O8:O15)</f>
        <v>65327042864</v>
      </c>
      <c r="P16" s="4"/>
      <c r="Q16" s="6">
        <f>SUM(Q8:Q15)</f>
        <v>2573995387</v>
      </c>
      <c r="R16" s="4"/>
      <c r="S16" s="6">
        <f>SUM(S8:S15)</f>
        <v>62753047477</v>
      </c>
    </row>
    <row r="17" spans="3:19" ht="24.75" thickTop="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3:19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3:19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3:19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3:19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3:19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</sheetData>
  <mergeCells count="16">
    <mergeCell ref="A3:S3"/>
    <mergeCell ref="A4:S4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workbookViewId="0">
      <selection activeCell="K75" sqref="K75"/>
    </sheetView>
  </sheetViews>
  <sheetFormatPr defaultRowHeight="24"/>
  <cols>
    <col min="1" max="1" width="33.1406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9.28515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9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4.75">
      <c r="A3" s="25" t="s">
        <v>180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4.7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4.75">
      <c r="A6" s="23" t="s">
        <v>3</v>
      </c>
      <c r="C6" s="24" t="s">
        <v>182</v>
      </c>
      <c r="D6" s="24" t="s">
        <v>182</v>
      </c>
      <c r="E6" s="24" t="s">
        <v>182</v>
      </c>
      <c r="F6" s="24" t="s">
        <v>182</v>
      </c>
      <c r="G6" s="24" t="s">
        <v>182</v>
      </c>
      <c r="H6" s="24" t="s">
        <v>182</v>
      </c>
      <c r="I6" s="24" t="s">
        <v>182</v>
      </c>
      <c r="K6" s="24" t="s">
        <v>183</v>
      </c>
      <c r="L6" s="24" t="s">
        <v>183</v>
      </c>
      <c r="M6" s="24" t="s">
        <v>183</v>
      </c>
      <c r="N6" s="24" t="s">
        <v>183</v>
      </c>
      <c r="O6" s="24" t="s">
        <v>183</v>
      </c>
      <c r="P6" s="24" t="s">
        <v>183</v>
      </c>
      <c r="Q6" s="24" t="s">
        <v>183</v>
      </c>
    </row>
    <row r="7" spans="1:17" ht="24.75">
      <c r="A7" s="24" t="s">
        <v>3</v>
      </c>
      <c r="C7" s="24" t="s">
        <v>7</v>
      </c>
      <c r="E7" s="24" t="s">
        <v>210</v>
      </c>
      <c r="G7" s="24" t="s">
        <v>211</v>
      </c>
      <c r="I7" s="24" t="s">
        <v>212</v>
      </c>
      <c r="K7" s="24" t="s">
        <v>7</v>
      </c>
      <c r="M7" s="24" t="s">
        <v>210</v>
      </c>
      <c r="O7" s="24" t="s">
        <v>211</v>
      </c>
      <c r="Q7" s="24" t="s">
        <v>212</v>
      </c>
    </row>
    <row r="8" spans="1:17">
      <c r="A8" s="1" t="s">
        <v>29</v>
      </c>
      <c r="C8" s="11">
        <v>5581229</v>
      </c>
      <c r="D8" s="11"/>
      <c r="E8" s="11">
        <v>29459989850</v>
      </c>
      <c r="F8" s="11"/>
      <c r="G8" s="11">
        <v>34964371686</v>
      </c>
      <c r="H8" s="11"/>
      <c r="I8" s="17">
        <f>E8-G8</f>
        <v>-5504381836</v>
      </c>
      <c r="J8" s="11"/>
      <c r="K8" s="11">
        <v>5581229</v>
      </c>
      <c r="L8" s="11"/>
      <c r="M8" s="11">
        <v>29459989850</v>
      </c>
      <c r="N8" s="11"/>
      <c r="O8" s="11">
        <v>34563199661</v>
      </c>
      <c r="P8" s="11"/>
      <c r="Q8" s="11">
        <f>M8-O8</f>
        <v>-5103209811</v>
      </c>
    </row>
    <row r="9" spans="1:17">
      <c r="A9" s="1" t="s">
        <v>20</v>
      </c>
      <c r="C9" s="11">
        <v>130000000</v>
      </c>
      <c r="D9" s="11"/>
      <c r="E9" s="11">
        <v>123669760500</v>
      </c>
      <c r="F9" s="11"/>
      <c r="G9" s="11">
        <v>123765877466</v>
      </c>
      <c r="H9" s="11"/>
      <c r="I9" s="17">
        <f t="shared" ref="I9:I63" si="0">E9-G9</f>
        <v>-96116966</v>
      </c>
      <c r="J9" s="11"/>
      <c r="K9" s="11">
        <v>130000000</v>
      </c>
      <c r="L9" s="11"/>
      <c r="M9" s="11">
        <v>123669760500</v>
      </c>
      <c r="N9" s="11"/>
      <c r="O9" s="11">
        <v>124155790169</v>
      </c>
      <c r="P9" s="11"/>
      <c r="Q9" s="11">
        <f t="shared" ref="Q9:Q63" si="1">M9-O9</f>
        <v>-486029669</v>
      </c>
    </row>
    <row r="10" spans="1:17">
      <c r="A10" s="1" t="s">
        <v>32</v>
      </c>
      <c r="C10" s="11">
        <v>20567480</v>
      </c>
      <c r="D10" s="11"/>
      <c r="E10" s="11">
        <v>52727921911</v>
      </c>
      <c r="F10" s="11"/>
      <c r="G10" s="11">
        <v>53068114039</v>
      </c>
      <c r="H10" s="11"/>
      <c r="I10" s="17">
        <f t="shared" si="0"/>
        <v>-340192128</v>
      </c>
      <c r="J10" s="11"/>
      <c r="K10" s="11">
        <v>20567480</v>
      </c>
      <c r="L10" s="11"/>
      <c r="M10" s="11">
        <v>52727921911</v>
      </c>
      <c r="N10" s="11"/>
      <c r="O10" s="11">
        <v>53068114039</v>
      </c>
      <c r="P10" s="11"/>
      <c r="Q10" s="11">
        <f t="shared" si="1"/>
        <v>-340192128</v>
      </c>
    </row>
    <row r="11" spans="1:17">
      <c r="A11" s="1" t="s">
        <v>33</v>
      </c>
      <c r="C11" s="11">
        <v>484258</v>
      </c>
      <c r="D11" s="11"/>
      <c r="E11" s="11">
        <v>98476668468</v>
      </c>
      <c r="F11" s="11"/>
      <c r="G11" s="11">
        <v>99208464316</v>
      </c>
      <c r="H11" s="11"/>
      <c r="I11" s="20">
        <f t="shared" si="0"/>
        <v>-731795848</v>
      </c>
      <c r="J11" s="11"/>
      <c r="K11" s="11">
        <v>484258</v>
      </c>
      <c r="L11" s="11"/>
      <c r="M11" s="11">
        <v>98476668468</v>
      </c>
      <c r="N11" s="11"/>
      <c r="O11" s="11">
        <v>99208464316</v>
      </c>
      <c r="P11" s="11"/>
      <c r="Q11" s="11">
        <f t="shared" si="1"/>
        <v>-731795848</v>
      </c>
    </row>
    <row r="12" spans="1:17">
      <c r="A12" s="1" t="s">
        <v>18</v>
      </c>
      <c r="C12" s="11">
        <v>1596881</v>
      </c>
      <c r="D12" s="11"/>
      <c r="E12" s="11">
        <v>15175348574</v>
      </c>
      <c r="F12" s="11"/>
      <c r="G12" s="11">
        <v>14051883509</v>
      </c>
      <c r="H12" s="11"/>
      <c r="I12" s="17">
        <f t="shared" si="0"/>
        <v>1123465065</v>
      </c>
      <c r="J12" s="11"/>
      <c r="K12" s="11">
        <v>1596881</v>
      </c>
      <c r="L12" s="11"/>
      <c r="M12" s="11">
        <v>15175348574</v>
      </c>
      <c r="N12" s="11"/>
      <c r="O12" s="11">
        <v>16950394679</v>
      </c>
      <c r="P12" s="11"/>
      <c r="Q12" s="11">
        <f t="shared" si="1"/>
        <v>-1775046105</v>
      </c>
    </row>
    <row r="13" spans="1:17">
      <c r="A13" s="1" t="s">
        <v>27</v>
      </c>
      <c r="C13" s="11">
        <v>9520000</v>
      </c>
      <c r="D13" s="11"/>
      <c r="E13" s="11">
        <v>36736747992</v>
      </c>
      <c r="F13" s="11"/>
      <c r="G13" s="11">
        <v>36841865826</v>
      </c>
      <c r="H13" s="11"/>
      <c r="I13" s="17">
        <f t="shared" si="0"/>
        <v>-105117834</v>
      </c>
      <c r="J13" s="11"/>
      <c r="K13" s="11">
        <v>9520000</v>
      </c>
      <c r="L13" s="11"/>
      <c r="M13" s="11">
        <v>36736747992</v>
      </c>
      <c r="N13" s="11"/>
      <c r="O13" s="11">
        <v>40160527024</v>
      </c>
      <c r="P13" s="11"/>
      <c r="Q13" s="11">
        <f t="shared" si="1"/>
        <v>-3423779032</v>
      </c>
    </row>
    <row r="14" spans="1:17">
      <c r="A14" s="1" t="s">
        <v>23</v>
      </c>
      <c r="C14" s="11">
        <v>818699</v>
      </c>
      <c r="D14" s="11"/>
      <c r="E14" s="11">
        <v>60536314629</v>
      </c>
      <c r="F14" s="11"/>
      <c r="G14" s="11">
        <v>60513048924</v>
      </c>
      <c r="H14" s="11"/>
      <c r="I14" s="17">
        <f t="shared" si="0"/>
        <v>23265705</v>
      </c>
      <c r="J14" s="11"/>
      <c r="K14" s="11">
        <v>818699</v>
      </c>
      <c r="L14" s="11"/>
      <c r="M14" s="11">
        <v>60536314629</v>
      </c>
      <c r="N14" s="11"/>
      <c r="O14" s="11">
        <v>60621424228</v>
      </c>
      <c r="P14" s="11"/>
      <c r="Q14" s="11">
        <f t="shared" si="1"/>
        <v>-85109599</v>
      </c>
    </row>
    <row r="15" spans="1:17">
      <c r="A15" s="1" t="s">
        <v>19</v>
      </c>
      <c r="C15" s="11">
        <v>687024</v>
      </c>
      <c r="D15" s="11"/>
      <c r="E15" s="11">
        <v>26900857201</v>
      </c>
      <c r="F15" s="11"/>
      <c r="G15" s="11">
        <v>27087838736</v>
      </c>
      <c r="H15" s="11"/>
      <c r="I15" s="17">
        <f t="shared" si="0"/>
        <v>-186981535</v>
      </c>
      <c r="J15" s="11"/>
      <c r="K15" s="11">
        <v>687024</v>
      </c>
      <c r="L15" s="11"/>
      <c r="M15" s="11">
        <v>26900857201</v>
      </c>
      <c r="N15" s="11"/>
      <c r="O15" s="11">
        <v>27372147911</v>
      </c>
      <c r="P15" s="11"/>
      <c r="Q15" s="11">
        <f t="shared" si="1"/>
        <v>-471290710</v>
      </c>
    </row>
    <row r="16" spans="1:17">
      <c r="A16" s="1" t="s">
        <v>22</v>
      </c>
      <c r="C16" s="11">
        <v>6712961</v>
      </c>
      <c r="D16" s="11"/>
      <c r="E16" s="11">
        <v>52449928412</v>
      </c>
      <c r="F16" s="11"/>
      <c r="G16" s="11">
        <v>52435489848</v>
      </c>
      <c r="H16" s="11"/>
      <c r="I16" s="17">
        <f t="shared" si="0"/>
        <v>14438564</v>
      </c>
      <c r="J16" s="11"/>
      <c r="K16" s="11">
        <v>6712961</v>
      </c>
      <c r="L16" s="11"/>
      <c r="M16" s="11">
        <v>52449928421</v>
      </c>
      <c r="N16" s="11"/>
      <c r="O16" s="11">
        <v>30080686064</v>
      </c>
      <c r="P16" s="11"/>
      <c r="Q16" s="11">
        <f t="shared" si="1"/>
        <v>22369242357</v>
      </c>
    </row>
    <row r="17" spans="1:17">
      <c r="A17" s="1" t="s">
        <v>16</v>
      </c>
      <c r="C17" s="11">
        <v>1</v>
      </c>
      <c r="D17" s="11"/>
      <c r="E17" s="11">
        <v>2212</v>
      </c>
      <c r="F17" s="11"/>
      <c r="G17" s="11">
        <v>-55402522</v>
      </c>
      <c r="H17" s="11"/>
      <c r="I17" s="17">
        <f t="shared" si="0"/>
        <v>55404734</v>
      </c>
      <c r="J17" s="11"/>
      <c r="K17" s="11">
        <v>1</v>
      </c>
      <c r="L17" s="11"/>
      <c r="M17" s="11">
        <v>2212</v>
      </c>
      <c r="N17" s="11"/>
      <c r="O17" s="11">
        <v>2323</v>
      </c>
      <c r="P17" s="11"/>
      <c r="Q17" s="11">
        <f t="shared" si="1"/>
        <v>-111</v>
      </c>
    </row>
    <row r="18" spans="1:17">
      <c r="A18" s="1" t="s">
        <v>17</v>
      </c>
      <c r="C18" s="11">
        <v>20595000</v>
      </c>
      <c r="D18" s="11"/>
      <c r="E18" s="11">
        <v>165499364619</v>
      </c>
      <c r="F18" s="11"/>
      <c r="G18" s="11">
        <v>163864685486</v>
      </c>
      <c r="H18" s="11"/>
      <c r="I18" s="17">
        <f t="shared" si="0"/>
        <v>1634679133</v>
      </c>
      <c r="J18" s="11"/>
      <c r="K18" s="11">
        <v>20595000</v>
      </c>
      <c r="L18" s="11"/>
      <c r="M18" s="11">
        <v>165499364619</v>
      </c>
      <c r="N18" s="11"/>
      <c r="O18" s="11">
        <v>189009385688</v>
      </c>
      <c r="P18" s="11"/>
      <c r="Q18" s="11">
        <f t="shared" si="1"/>
        <v>-23510021069</v>
      </c>
    </row>
    <row r="19" spans="1:17">
      <c r="A19" s="1" t="s">
        <v>15</v>
      </c>
      <c r="C19" s="11">
        <v>91984</v>
      </c>
      <c r="D19" s="11"/>
      <c r="E19" s="11">
        <v>939054868</v>
      </c>
      <c r="F19" s="11"/>
      <c r="G19" s="11">
        <v>915921375</v>
      </c>
      <c r="H19" s="11"/>
      <c r="I19" s="17">
        <f t="shared" si="0"/>
        <v>23133493</v>
      </c>
      <c r="J19" s="11"/>
      <c r="K19" s="11">
        <v>91984</v>
      </c>
      <c r="L19" s="11"/>
      <c r="M19" s="11">
        <v>939054859</v>
      </c>
      <c r="N19" s="11"/>
      <c r="O19" s="11">
        <v>838154671</v>
      </c>
      <c r="P19" s="11"/>
      <c r="Q19" s="11">
        <f t="shared" si="1"/>
        <v>100900188</v>
      </c>
    </row>
    <row r="20" spans="1:17">
      <c r="A20" s="1" t="s">
        <v>26</v>
      </c>
      <c r="C20" s="11">
        <v>2305720</v>
      </c>
      <c r="D20" s="11"/>
      <c r="E20" s="11">
        <v>38643136286</v>
      </c>
      <c r="F20" s="11"/>
      <c r="G20" s="11">
        <v>38643136286</v>
      </c>
      <c r="H20" s="11"/>
      <c r="I20" s="17">
        <f t="shared" si="0"/>
        <v>0</v>
      </c>
      <c r="J20" s="11"/>
      <c r="K20" s="11">
        <v>2305720</v>
      </c>
      <c r="L20" s="11"/>
      <c r="M20" s="11">
        <v>38643136286</v>
      </c>
      <c r="N20" s="11"/>
      <c r="O20" s="11">
        <v>48112242190</v>
      </c>
      <c r="P20" s="11"/>
      <c r="Q20" s="11">
        <f t="shared" si="1"/>
        <v>-9469105904</v>
      </c>
    </row>
    <row r="21" spans="1:17">
      <c r="A21" s="1" t="s">
        <v>21</v>
      </c>
      <c r="C21" s="11">
        <v>4500000</v>
      </c>
      <c r="D21" s="11"/>
      <c r="E21" s="11">
        <v>62535685500</v>
      </c>
      <c r="F21" s="11"/>
      <c r="G21" s="11">
        <v>62471424682</v>
      </c>
      <c r="H21" s="11"/>
      <c r="I21" s="17">
        <f t="shared" si="0"/>
        <v>64260818</v>
      </c>
      <c r="J21" s="11"/>
      <c r="K21" s="11">
        <v>4500000</v>
      </c>
      <c r="L21" s="11"/>
      <c r="M21" s="11">
        <v>62535685500</v>
      </c>
      <c r="N21" s="11"/>
      <c r="O21" s="11">
        <v>70903991472</v>
      </c>
      <c r="P21" s="11"/>
      <c r="Q21" s="11">
        <f t="shared" si="1"/>
        <v>-8368305972</v>
      </c>
    </row>
    <row r="22" spans="1:17" s="21" customFormat="1">
      <c r="A22" s="21" t="s">
        <v>34</v>
      </c>
      <c r="C22" s="17">
        <v>1117024</v>
      </c>
      <c r="D22" s="17"/>
      <c r="E22" s="17">
        <v>3549877529</v>
      </c>
      <c r="F22" s="17"/>
      <c r="G22" s="17">
        <v>3538732032</v>
      </c>
      <c r="H22" s="17"/>
      <c r="I22" s="17">
        <f t="shared" si="0"/>
        <v>11145497</v>
      </c>
      <c r="J22" s="17"/>
      <c r="K22" s="17">
        <v>1117024</v>
      </c>
      <c r="L22" s="17"/>
      <c r="M22" s="17">
        <v>3549877529</v>
      </c>
      <c r="N22" s="17"/>
      <c r="O22" s="17">
        <v>3538732032</v>
      </c>
      <c r="P22" s="17"/>
      <c r="Q22" s="17">
        <f t="shared" si="1"/>
        <v>11145497</v>
      </c>
    </row>
    <row r="23" spans="1:17">
      <c r="A23" s="1" t="s">
        <v>30</v>
      </c>
      <c r="C23" s="11">
        <v>6000000</v>
      </c>
      <c r="D23" s="11"/>
      <c r="E23" s="11">
        <v>52068339000</v>
      </c>
      <c r="F23" s="11"/>
      <c r="G23" s="11">
        <v>52412843893</v>
      </c>
      <c r="H23" s="11"/>
      <c r="I23" s="17">
        <f t="shared" si="0"/>
        <v>-344504893</v>
      </c>
      <c r="J23" s="11"/>
      <c r="K23" s="11">
        <v>6000000</v>
      </c>
      <c r="L23" s="11"/>
      <c r="M23" s="11">
        <v>52068339000</v>
      </c>
      <c r="N23" s="11"/>
      <c r="O23" s="11">
        <v>52412843893</v>
      </c>
      <c r="P23" s="11"/>
      <c r="Q23" s="11">
        <f t="shared" si="1"/>
        <v>-344504893</v>
      </c>
    </row>
    <row r="24" spans="1:17">
      <c r="A24" s="1" t="s">
        <v>24</v>
      </c>
      <c r="C24" s="11">
        <v>1904927</v>
      </c>
      <c r="D24" s="11"/>
      <c r="E24" s="11">
        <v>18969569044</v>
      </c>
      <c r="F24" s="11"/>
      <c r="G24" s="11">
        <v>19000555358</v>
      </c>
      <c r="H24" s="11"/>
      <c r="I24" s="17">
        <f t="shared" si="0"/>
        <v>-30986314</v>
      </c>
      <c r="J24" s="11"/>
      <c r="K24" s="11">
        <v>1904927</v>
      </c>
      <c r="L24" s="11"/>
      <c r="M24" s="11">
        <v>18969569044</v>
      </c>
      <c r="N24" s="11"/>
      <c r="O24" s="11">
        <v>18942808677</v>
      </c>
      <c r="P24" s="11"/>
      <c r="Q24" s="11">
        <f t="shared" si="1"/>
        <v>26760367</v>
      </c>
    </row>
    <row r="25" spans="1:17">
      <c r="A25" s="1" t="s">
        <v>31</v>
      </c>
      <c r="C25" s="11">
        <v>5914954</v>
      </c>
      <c r="D25" s="11"/>
      <c r="E25" s="11">
        <v>24677352819</v>
      </c>
      <c r="F25" s="11"/>
      <c r="G25" s="11">
        <v>24756885486</v>
      </c>
      <c r="H25" s="11"/>
      <c r="I25" s="17">
        <f t="shared" si="0"/>
        <v>-79532667</v>
      </c>
      <c r="J25" s="11"/>
      <c r="K25" s="11">
        <v>5914954</v>
      </c>
      <c r="L25" s="11"/>
      <c r="M25" s="11">
        <v>24677352819</v>
      </c>
      <c r="N25" s="11"/>
      <c r="O25" s="11">
        <v>24756885486</v>
      </c>
      <c r="P25" s="11"/>
      <c r="Q25" s="11">
        <f t="shared" si="1"/>
        <v>-79532667</v>
      </c>
    </row>
    <row r="26" spans="1:17">
      <c r="A26" s="1" t="s">
        <v>25</v>
      </c>
      <c r="C26" s="11">
        <v>185000</v>
      </c>
      <c r="D26" s="11"/>
      <c r="E26" s="11">
        <v>47269760422</v>
      </c>
      <c r="F26" s="11"/>
      <c r="G26" s="11">
        <v>47284670729</v>
      </c>
      <c r="H26" s="11"/>
      <c r="I26" s="17">
        <f t="shared" si="0"/>
        <v>-14910307</v>
      </c>
      <c r="J26" s="11"/>
      <c r="K26" s="11">
        <v>185000</v>
      </c>
      <c r="L26" s="11"/>
      <c r="M26" s="11">
        <v>47269760422</v>
      </c>
      <c r="N26" s="11"/>
      <c r="O26" s="11">
        <v>46434117964</v>
      </c>
      <c r="P26" s="11"/>
      <c r="Q26" s="11">
        <f t="shared" si="1"/>
        <v>835642458</v>
      </c>
    </row>
    <row r="27" spans="1:17">
      <c r="A27" s="1" t="s">
        <v>28</v>
      </c>
      <c r="C27" s="11">
        <v>2695400</v>
      </c>
      <c r="D27" s="11"/>
      <c r="E27" s="11">
        <v>11030934877</v>
      </c>
      <c r="F27" s="11"/>
      <c r="G27" s="11">
        <v>11030934877</v>
      </c>
      <c r="H27" s="11"/>
      <c r="I27" s="17">
        <f t="shared" si="0"/>
        <v>0</v>
      </c>
      <c r="J27" s="11"/>
      <c r="K27" s="11">
        <v>2695400</v>
      </c>
      <c r="L27" s="11"/>
      <c r="M27" s="11">
        <v>11030934877</v>
      </c>
      <c r="N27" s="11"/>
      <c r="O27" s="11">
        <v>11089227803</v>
      </c>
      <c r="P27" s="11"/>
      <c r="Q27" s="11">
        <f t="shared" si="1"/>
        <v>-58292926</v>
      </c>
    </row>
    <row r="28" spans="1:17">
      <c r="A28" s="1" t="s">
        <v>130</v>
      </c>
      <c r="C28" s="11">
        <v>200000</v>
      </c>
      <c r="D28" s="11"/>
      <c r="E28" s="11">
        <v>194129607630</v>
      </c>
      <c r="F28" s="11"/>
      <c r="G28" s="11">
        <v>193455529828</v>
      </c>
      <c r="H28" s="11"/>
      <c r="I28" s="17">
        <f t="shared" si="0"/>
        <v>674077802</v>
      </c>
      <c r="J28" s="11"/>
      <c r="K28" s="11">
        <v>200000</v>
      </c>
      <c r="L28" s="11"/>
      <c r="M28" s="11">
        <v>194129607630</v>
      </c>
      <c r="N28" s="11"/>
      <c r="O28" s="11">
        <v>188970142952</v>
      </c>
      <c r="P28" s="11"/>
      <c r="Q28" s="11">
        <f t="shared" si="1"/>
        <v>5159464678</v>
      </c>
    </row>
    <row r="29" spans="1:17">
      <c r="A29" s="1" t="s">
        <v>64</v>
      </c>
      <c r="C29" s="11">
        <v>160078</v>
      </c>
      <c r="D29" s="11"/>
      <c r="E29" s="11">
        <v>120561540021</v>
      </c>
      <c r="F29" s="11"/>
      <c r="G29" s="11">
        <v>118783555837</v>
      </c>
      <c r="H29" s="11"/>
      <c r="I29" s="17">
        <f>E29-G29</f>
        <v>1777984184</v>
      </c>
      <c r="J29" s="11"/>
      <c r="K29" s="11">
        <v>160078</v>
      </c>
      <c r="L29" s="11"/>
      <c r="M29" s="11">
        <v>120561540021</v>
      </c>
      <c r="N29" s="11"/>
      <c r="O29" s="11">
        <v>116032239466</v>
      </c>
      <c r="P29" s="11"/>
      <c r="Q29" s="11">
        <f t="shared" si="1"/>
        <v>4529300555</v>
      </c>
    </row>
    <row r="30" spans="1:17">
      <c r="A30" s="1" t="s">
        <v>141</v>
      </c>
      <c r="C30" s="11">
        <v>260000</v>
      </c>
      <c r="D30" s="11"/>
      <c r="E30" s="11">
        <v>255663652562</v>
      </c>
      <c r="F30" s="11"/>
      <c r="G30" s="11">
        <v>255019749291</v>
      </c>
      <c r="H30" s="11"/>
      <c r="I30" s="17">
        <f>E30-G30</f>
        <v>643903271</v>
      </c>
      <c r="J30" s="11"/>
      <c r="K30" s="11">
        <v>260000</v>
      </c>
      <c r="L30" s="11"/>
      <c r="M30" s="11">
        <v>255663652562</v>
      </c>
      <c r="N30" s="11"/>
      <c r="O30" s="11">
        <v>247850248998</v>
      </c>
      <c r="P30" s="11"/>
      <c r="Q30" s="11">
        <f t="shared" si="1"/>
        <v>7813403564</v>
      </c>
    </row>
    <row r="31" spans="1:17">
      <c r="A31" s="1" t="s">
        <v>76</v>
      </c>
      <c r="C31" s="11">
        <v>129500</v>
      </c>
      <c r="D31" s="11"/>
      <c r="E31" s="11">
        <v>81241212860</v>
      </c>
      <c r="F31" s="11"/>
      <c r="G31" s="11">
        <v>80472431584</v>
      </c>
      <c r="H31" s="11"/>
      <c r="I31" s="17">
        <f t="shared" si="0"/>
        <v>768781276</v>
      </c>
      <c r="J31" s="11"/>
      <c r="K31" s="11">
        <v>129500</v>
      </c>
      <c r="L31" s="11"/>
      <c r="M31" s="11">
        <v>81241212860</v>
      </c>
      <c r="N31" s="11"/>
      <c r="O31" s="11">
        <v>79393360299</v>
      </c>
      <c r="P31" s="11"/>
      <c r="Q31" s="11">
        <f t="shared" si="1"/>
        <v>1847852561</v>
      </c>
    </row>
    <row r="32" spans="1:17">
      <c r="A32" s="1" t="s">
        <v>87</v>
      </c>
      <c r="C32" s="11">
        <v>108628</v>
      </c>
      <c r="D32" s="11"/>
      <c r="E32" s="11">
        <v>65767980048</v>
      </c>
      <c r="F32" s="11"/>
      <c r="G32" s="11">
        <v>64996729131</v>
      </c>
      <c r="H32" s="11"/>
      <c r="I32" s="17">
        <f t="shared" si="0"/>
        <v>771250917</v>
      </c>
      <c r="J32" s="11"/>
      <c r="K32" s="11">
        <v>108628</v>
      </c>
      <c r="L32" s="11"/>
      <c r="M32" s="11">
        <v>65767980048</v>
      </c>
      <c r="N32" s="11"/>
      <c r="O32" s="11">
        <v>63171636650</v>
      </c>
      <c r="P32" s="11"/>
      <c r="Q32" s="11">
        <f t="shared" si="1"/>
        <v>2596343398</v>
      </c>
    </row>
    <row r="33" spans="1:17">
      <c r="A33" s="1" t="s">
        <v>133</v>
      </c>
      <c r="C33" s="11">
        <v>200000</v>
      </c>
      <c r="D33" s="11"/>
      <c r="E33" s="11">
        <v>193068599972</v>
      </c>
      <c r="F33" s="11"/>
      <c r="G33" s="11">
        <v>192145167375</v>
      </c>
      <c r="H33" s="11"/>
      <c r="I33" s="17">
        <f t="shared" si="0"/>
        <v>923432597</v>
      </c>
      <c r="J33" s="11"/>
      <c r="K33" s="11">
        <v>200000</v>
      </c>
      <c r="L33" s="11"/>
      <c r="M33" s="11">
        <v>193068599972</v>
      </c>
      <c r="N33" s="11"/>
      <c r="O33" s="11">
        <v>189467252835</v>
      </c>
      <c r="P33" s="11"/>
      <c r="Q33" s="11">
        <f t="shared" si="1"/>
        <v>3601347137</v>
      </c>
    </row>
    <row r="34" spans="1:17">
      <c r="A34" s="1" t="s">
        <v>95</v>
      </c>
      <c r="C34" s="11">
        <v>10116</v>
      </c>
      <c r="D34" s="11"/>
      <c r="E34" s="11">
        <v>6683501891</v>
      </c>
      <c r="F34" s="11"/>
      <c r="G34" s="11">
        <v>6609809076</v>
      </c>
      <c r="H34" s="11"/>
      <c r="I34" s="17">
        <f t="shared" si="0"/>
        <v>73692815</v>
      </c>
      <c r="J34" s="11"/>
      <c r="K34" s="11">
        <v>10116</v>
      </c>
      <c r="L34" s="11"/>
      <c r="M34" s="11">
        <v>6683501891</v>
      </c>
      <c r="N34" s="11"/>
      <c r="O34" s="11">
        <v>6260330467</v>
      </c>
      <c r="P34" s="11"/>
      <c r="Q34" s="11">
        <f t="shared" si="1"/>
        <v>423171424</v>
      </c>
    </row>
    <row r="35" spans="1:17">
      <c r="A35" s="1" t="s">
        <v>108</v>
      </c>
      <c r="C35" s="11">
        <v>212512</v>
      </c>
      <c r="D35" s="11"/>
      <c r="E35" s="11">
        <v>131710399354</v>
      </c>
      <c r="F35" s="11"/>
      <c r="G35" s="11">
        <v>130121807837</v>
      </c>
      <c r="H35" s="11"/>
      <c r="I35" s="17">
        <f t="shared" si="0"/>
        <v>1588591517</v>
      </c>
      <c r="J35" s="11"/>
      <c r="K35" s="11">
        <v>212512</v>
      </c>
      <c r="L35" s="11"/>
      <c r="M35" s="11">
        <v>131710399354</v>
      </c>
      <c r="N35" s="11"/>
      <c r="O35" s="11">
        <v>127999490341</v>
      </c>
      <c r="P35" s="11"/>
      <c r="Q35" s="11">
        <f t="shared" si="1"/>
        <v>3710909013</v>
      </c>
    </row>
    <row r="36" spans="1:17">
      <c r="A36" s="1" t="s">
        <v>58</v>
      </c>
      <c r="C36" s="11">
        <v>373937</v>
      </c>
      <c r="D36" s="11"/>
      <c r="E36" s="11">
        <v>294302375684</v>
      </c>
      <c r="F36" s="11"/>
      <c r="G36" s="11">
        <v>291529764183</v>
      </c>
      <c r="H36" s="11"/>
      <c r="I36" s="17">
        <f t="shared" si="0"/>
        <v>2772611501</v>
      </c>
      <c r="J36" s="11"/>
      <c r="K36" s="11">
        <v>373937</v>
      </c>
      <c r="L36" s="11"/>
      <c r="M36" s="11">
        <v>294302375684</v>
      </c>
      <c r="N36" s="11"/>
      <c r="O36" s="11">
        <v>274514060988</v>
      </c>
      <c r="P36" s="11"/>
      <c r="Q36" s="11">
        <f t="shared" si="1"/>
        <v>19788314696</v>
      </c>
    </row>
    <row r="37" spans="1:17">
      <c r="A37" s="1" t="s">
        <v>105</v>
      </c>
      <c r="C37" s="11">
        <v>409</v>
      </c>
      <c r="D37" s="11"/>
      <c r="E37" s="11">
        <v>347521969</v>
      </c>
      <c r="F37" s="11"/>
      <c r="G37" s="11">
        <v>342086935</v>
      </c>
      <c r="H37" s="11"/>
      <c r="I37" s="17">
        <f t="shared" si="0"/>
        <v>5435034</v>
      </c>
      <c r="J37" s="11"/>
      <c r="K37" s="11">
        <v>409</v>
      </c>
      <c r="L37" s="11"/>
      <c r="M37" s="11">
        <v>347521969</v>
      </c>
      <c r="N37" s="11"/>
      <c r="O37" s="11">
        <v>333240765</v>
      </c>
      <c r="P37" s="11"/>
      <c r="Q37" s="11">
        <f t="shared" si="1"/>
        <v>14281204</v>
      </c>
    </row>
    <row r="38" spans="1:17">
      <c r="A38" s="1" t="s">
        <v>122</v>
      </c>
      <c r="C38" s="11">
        <v>300000</v>
      </c>
      <c r="D38" s="11"/>
      <c r="E38" s="11">
        <v>296481253031</v>
      </c>
      <c r="F38" s="11"/>
      <c r="G38" s="11">
        <v>294693577106</v>
      </c>
      <c r="H38" s="11"/>
      <c r="I38" s="17">
        <f t="shared" si="0"/>
        <v>1787675925</v>
      </c>
      <c r="J38" s="11"/>
      <c r="K38" s="11">
        <v>300000</v>
      </c>
      <c r="L38" s="11"/>
      <c r="M38" s="11">
        <v>296481253031</v>
      </c>
      <c r="N38" s="11"/>
      <c r="O38" s="11">
        <v>293640000000</v>
      </c>
      <c r="P38" s="11"/>
      <c r="Q38" s="11">
        <f t="shared" si="1"/>
        <v>2841253031</v>
      </c>
    </row>
    <row r="39" spans="1:17">
      <c r="A39" s="1" t="s">
        <v>148</v>
      </c>
      <c r="C39" s="11">
        <v>75000</v>
      </c>
      <c r="D39" s="11"/>
      <c r="E39" s="11">
        <v>74533863288</v>
      </c>
      <c r="F39" s="11"/>
      <c r="G39" s="11">
        <v>74356295478</v>
      </c>
      <c r="H39" s="11"/>
      <c r="I39" s="17">
        <f t="shared" si="0"/>
        <v>177567810</v>
      </c>
      <c r="J39" s="11"/>
      <c r="K39" s="11">
        <v>75000</v>
      </c>
      <c r="L39" s="11"/>
      <c r="M39" s="11">
        <v>74533863288</v>
      </c>
      <c r="N39" s="11"/>
      <c r="O39" s="11">
        <v>74986406250</v>
      </c>
      <c r="P39" s="11"/>
      <c r="Q39" s="11">
        <f t="shared" si="1"/>
        <v>-452542962</v>
      </c>
    </row>
    <row r="40" spans="1:17">
      <c r="A40" s="1" t="s">
        <v>73</v>
      </c>
      <c r="C40" s="11">
        <v>45710</v>
      </c>
      <c r="D40" s="11"/>
      <c r="E40" s="11">
        <v>45330342925</v>
      </c>
      <c r="F40" s="11"/>
      <c r="G40" s="11">
        <v>44529054755</v>
      </c>
      <c r="H40" s="11"/>
      <c r="I40" s="17">
        <f t="shared" si="0"/>
        <v>801288170</v>
      </c>
      <c r="J40" s="11"/>
      <c r="K40" s="11">
        <v>45710</v>
      </c>
      <c r="L40" s="11"/>
      <c r="M40" s="11">
        <v>45330342925</v>
      </c>
      <c r="N40" s="11"/>
      <c r="O40" s="11">
        <v>40847735905</v>
      </c>
      <c r="P40" s="11"/>
      <c r="Q40" s="11">
        <f t="shared" si="1"/>
        <v>4482607020</v>
      </c>
    </row>
    <row r="41" spans="1:17">
      <c r="A41" s="1" t="s">
        <v>89</v>
      </c>
      <c r="C41" s="11">
        <v>429437</v>
      </c>
      <c r="D41" s="11"/>
      <c r="E41" s="11">
        <v>397406255518</v>
      </c>
      <c r="F41" s="11"/>
      <c r="G41" s="11">
        <v>394621152182</v>
      </c>
      <c r="H41" s="11"/>
      <c r="I41" s="17">
        <f t="shared" si="0"/>
        <v>2785103336</v>
      </c>
      <c r="J41" s="11"/>
      <c r="K41" s="11">
        <v>429437</v>
      </c>
      <c r="L41" s="11"/>
      <c r="M41" s="11">
        <v>397406255518</v>
      </c>
      <c r="N41" s="11"/>
      <c r="O41" s="11">
        <v>359550997943</v>
      </c>
      <c r="P41" s="11"/>
      <c r="Q41" s="11">
        <f t="shared" si="1"/>
        <v>37855257575</v>
      </c>
    </row>
    <row r="42" spans="1:17">
      <c r="A42" s="1" t="s">
        <v>144</v>
      </c>
      <c r="C42" s="11">
        <v>327254</v>
      </c>
      <c r="D42" s="11"/>
      <c r="E42" s="11">
        <v>315075721266</v>
      </c>
      <c r="F42" s="11"/>
      <c r="G42" s="11">
        <v>313598437263</v>
      </c>
      <c r="H42" s="11"/>
      <c r="I42" s="17">
        <f t="shared" si="0"/>
        <v>1477284003</v>
      </c>
      <c r="J42" s="11"/>
      <c r="K42" s="11">
        <v>327254</v>
      </c>
      <c r="L42" s="11"/>
      <c r="M42" s="11">
        <v>315075721266</v>
      </c>
      <c r="N42" s="11"/>
      <c r="O42" s="11">
        <v>308927325770</v>
      </c>
      <c r="P42" s="11"/>
      <c r="Q42" s="11">
        <f t="shared" si="1"/>
        <v>6148395496</v>
      </c>
    </row>
    <row r="43" spans="1:17">
      <c r="A43" s="1" t="s">
        <v>102</v>
      </c>
      <c r="C43" s="11">
        <v>7827</v>
      </c>
      <c r="D43" s="11"/>
      <c r="E43" s="11">
        <v>6777673407</v>
      </c>
      <c r="F43" s="11"/>
      <c r="G43" s="11">
        <v>26896266583</v>
      </c>
      <c r="H43" s="11"/>
      <c r="I43" s="17">
        <f t="shared" si="0"/>
        <v>-20118593176</v>
      </c>
      <c r="J43" s="11"/>
      <c r="K43" s="11">
        <v>7827</v>
      </c>
      <c r="L43" s="11"/>
      <c r="M43" s="11">
        <v>6777673407</v>
      </c>
      <c r="N43" s="11"/>
      <c r="O43" s="11">
        <v>6191040069</v>
      </c>
      <c r="P43" s="11"/>
      <c r="Q43" s="11">
        <f t="shared" si="1"/>
        <v>586633338</v>
      </c>
    </row>
    <row r="44" spans="1:17">
      <c r="A44" s="1" t="s">
        <v>61</v>
      </c>
      <c r="C44" s="11">
        <v>563279</v>
      </c>
      <c r="D44" s="11"/>
      <c r="E44" s="11">
        <v>435870202975</v>
      </c>
      <c r="F44" s="11"/>
      <c r="G44" s="11">
        <v>429357625237</v>
      </c>
      <c r="H44" s="11"/>
      <c r="I44" s="17">
        <f t="shared" si="0"/>
        <v>6512577738</v>
      </c>
      <c r="J44" s="11"/>
      <c r="K44" s="11">
        <v>563279</v>
      </c>
      <c r="L44" s="11"/>
      <c r="M44" s="11">
        <v>435870202975</v>
      </c>
      <c r="N44" s="11"/>
      <c r="O44" s="11">
        <v>412678927700</v>
      </c>
      <c r="P44" s="11"/>
      <c r="Q44" s="11">
        <f t="shared" si="1"/>
        <v>23191275275</v>
      </c>
    </row>
    <row r="45" spans="1:17">
      <c r="A45" s="1" t="s">
        <v>92</v>
      </c>
      <c r="C45" s="11">
        <v>319763</v>
      </c>
      <c r="D45" s="11"/>
      <c r="E45" s="11">
        <v>291916600327</v>
      </c>
      <c r="F45" s="11"/>
      <c r="G45" s="11">
        <v>287111433531</v>
      </c>
      <c r="H45" s="11"/>
      <c r="I45" s="17">
        <f t="shared" si="0"/>
        <v>4805166796</v>
      </c>
      <c r="J45" s="11"/>
      <c r="K45" s="11">
        <v>319763</v>
      </c>
      <c r="L45" s="11"/>
      <c r="M45" s="11">
        <v>291916600327</v>
      </c>
      <c r="N45" s="11"/>
      <c r="O45" s="11">
        <v>264060380229</v>
      </c>
      <c r="P45" s="11"/>
      <c r="Q45" s="11">
        <f t="shared" si="1"/>
        <v>27856220098</v>
      </c>
    </row>
    <row r="46" spans="1:17">
      <c r="A46" s="1" t="s">
        <v>138</v>
      </c>
      <c r="C46" s="11">
        <v>50000</v>
      </c>
      <c r="D46" s="11"/>
      <c r="E46" s="11">
        <v>48429170621</v>
      </c>
      <c r="F46" s="11"/>
      <c r="G46" s="11">
        <v>48244204152</v>
      </c>
      <c r="H46" s="11"/>
      <c r="I46" s="17">
        <f t="shared" si="0"/>
        <v>184966469</v>
      </c>
      <c r="J46" s="11"/>
      <c r="K46" s="11">
        <v>50000</v>
      </c>
      <c r="L46" s="11"/>
      <c r="M46" s="11">
        <v>48429170621</v>
      </c>
      <c r="N46" s="11"/>
      <c r="O46" s="11">
        <v>47019576156</v>
      </c>
      <c r="P46" s="11"/>
      <c r="Q46" s="11">
        <f t="shared" si="1"/>
        <v>1409594465</v>
      </c>
    </row>
    <row r="47" spans="1:17">
      <c r="A47" s="1" t="s">
        <v>82</v>
      </c>
      <c r="C47" s="11">
        <v>161714</v>
      </c>
      <c r="D47" s="11"/>
      <c r="E47" s="11">
        <v>127227256769</v>
      </c>
      <c r="F47" s="11"/>
      <c r="G47" s="11">
        <v>125310808146</v>
      </c>
      <c r="H47" s="11"/>
      <c r="I47" s="17">
        <f t="shared" si="0"/>
        <v>1916448623</v>
      </c>
      <c r="J47" s="11"/>
      <c r="K47" s="11">
        <v>161714</v>
      </c>
      <c r="L47" s="11"/>
      <c r="M47" s="11">
        <v>127227256769</v>
      </c>
      <c r="N47" s="11"/>
      <c r="O47" s="11">
        <v>122963058457</v>
      </c>
      <c r="P47" s="11"/>
      <c r="Q47" s="11">
        <f t="shared" si="1"/>
        <v>4264198312</v>
      </c>
    </row>
    <row r="48" spans="1:17">
      <c r="A48" s="1" t="s">
        <v>145</v>
      </c>
      <c r="C48" s="11">
        <v>55000</v>
      </c>
      <c r="D48" s="11"/>
      <c r="E48" s="11">
        <v>54648213215</v>
      </c>
      <c r="F48" s="11"/>
      <c r="G48" s="11">
        <v>54514092529</v>
      </c>
      <c r="H48" s="11"/>
      <c r="I48" s="17">
        <f t="shared" si="0"/>
        <v>134120686</v>
      </c>
      <c r="J48" s="11"/>
      <c r="K48" s="11">
        <v>55000</v>
      </c>
      <c r="L48" s="11"/>
      <c r="M48" s="11">
        <v>54648213215</v>
      </c>
      <c r="N48" s="11"/>
      <c r="O48" s="11">
        <v>54990031250</v>
      </c>
      <c r="P48" s="11"/>
      <c r="Q48" s="11">
        <f t="shared" si="1"/>
        <v>-341818035</v>
      </c>
    </row>
    <row r="49" spans="1:17">
      <c r="A49" s="1" t="s">
        <v>151</v>
      </c>
      <c r="C49" s="11">
        <v>4800</v>
      </c>
      <c r="D49" s="11"/>
      <c r="E49" s="11">
        <v>3261392765</v>
      </c>
      <c r="F49" s="11"/>
      <c r="G49" s="11">
        <v>3213186277</v>
      </c>
      <c r="H49" s="11"/>
      <c r="I49" s="17">
        <f t="shared" si="0"/>
        <v>48206488</v>
      </c>
      <c r="J49" s="11"/>
      <c r="K49" s="11">
        <v>4800</v>
      </c>
      <c r="L49" s="11"/>
      <c r="M49" s="11">
        <v>3261392765</v>
      </c>
      <c r="N49" s="11"/>
      <c r="O49" s="11">
        <v>3213186277</v>
      </c>
      <c r="P49" s="11"/>
      <c r="Q49" s="11">
        <f t="shared" si="1"/>
        <v>48206488</v>
      </c>
    </row>
    <row r="50" spans="1:17">
      <c r="A50" s="1" t="s">
        <v>117</v>
      </c>
      <c r="C50" s="11">
        <v>155519</v>
      </c>
      <c r="D50" s="11"/>
      <c r="E50" s="11">
        <v>126603573603</v>
      </c>
      <c r="F50" s="11"/>
      <c r="G50" s="11">
        <v>124668334954</v>
      </c>
      <c r="H50" s="11"/>
      <c r="I50" s="17">
        <f t="shared" si="0"/>
        <v>1935238649</v>
      </c>
      <c r="J50" s="11"/>
      <c r="K50" s="11">
        <v>155519</v>
      </c>
      <c r="L50" s="11"/>
      <c r="M50" s="11">
        <v>126603573603</v>
      </c>
      <c r="N50" s="11"/>
      <c r="O50" s="11">
        <v>118983691227</v>
      </c>
      <c r="P50" s="11"/>
      <c r="Q50" s="11">
        <f t="shared" si="1"/>
        <v>7619882376</v>
      </c>
    </row>
    <row r="51" spans="1:17">
      <c r="A51" s="1" t="s">
        <v>135</v>
      </c>
      <c r="C51" s="11">
        <v>100000</v>
      </c>
      <c r="D51" s="11"/>
      <c r="E51" s="11">
        <v>98030728709</v>
      </c>
      <c r="F51" s="11"/>
      <c r="G51" s="11">
        <v>97780774021</v>
      </c>
      <c r="H51" s="11"/>
      <c r="I51" s="17">
        <f t="shared" si="0"/>
        <v>249954688</v>
      </c>
      <c r="J51" s="11"/>
      <c r="K51" s="11">
        <v>100000</v>
      </c>
      <c r="L51" s="11"/>
      <c r="M51" s="11">
        <v>98030728709</v>
      </c>
      <c r="N51" s="11"/>
      <c r="O51" s="11">
        <v>95087062345</v>
      </c>
      <c r="P51" s="11"/>
      <c r="Q51" s="11">
        <f t="shared" si="1"/>
        <v>2943666364</v>
      </c>
    </row>
    <row r="52" spans="1:17">
      <c r="A52" s="1" t="s">
        <v>111</v>
      </c>
      <c r="C52" s="11">
        <v>46702</v>
      </c>
      <c r="D52" s="11"/>
      <c r="E52" s="11">
        <v>37420759481</v>
      </c>
      <c r="F52" s="11"/>
      <c r="G52" s="11">
        <v>36853573108</v>
      </c>
      <c r="H52" s="11"/>
      <c r="I52" s="17">
        <f t="shared" si="0"/>
        <v>567186373</v>
      </c>
      <c r="J52" s="11"/>
      <c r="K52" s="11">
        <v>46702</v>
      </c>
      <c r="L52" s="11"/>
      <c r="M52" s="11">
        <v>37420759481</v>
      </c>
      <c r="N52" s="11"/>
      <c r="O52" s="11">
        <v>35018971346</v>
      </c>
      <c r="P52" s="11"/>
      <c r="Q52" s="11">
        <f t="shared" si="1"/>
        <v>2401788135</v>
      </c>
    </row>
    <row r="53" spans="1:17">
      <c r="A53" s="1" t="s">
        <v>149</v>
      </c>
      <c r="C53" s="11">
        <v>10300</v>
      </c>
      <c r="D53" s="11"/>
      <c r="E53" s="11">
        <v>6620875748</v>
      </c>
      <c r="F53" s="11"/>
      <c r="G53" s="11">
        <v>6518698289</v>
      </c>
      <c r="H53" s="11"/>
      <c r="I53" s="17">
        <f t="shared" si="0"/>
        <v>102177459</v>
      </c>
      <c r="J53" s="11"/>
      <c r="K53" s="11">
        <v>10300</v>
      </c>
      <c r="L53" s="11"/>
      <c r="M53" s="11">
        <v>6620875748</v>
      </c>
      <c r="N53" s="11"/>
      <c r="O53" s="11">
        <v>6518698289</v>
      </c>
      <c r="P53" s="11"/>
      <c r="Q53" s="11">
        <f t="shared" si="1"/>
        <v>102177459</v>
      </c>
    </row>
    <row r="54" spans="1:17">
      <c r="A54" s="1" t="s">
        <v>55</v>
      </c>
      <c r="C54" s="11">
        <v>48700</v>
      </c>
      <c r="D54" s="11"/>
      <c r="E54" s="11">
        <v>29372901496</v>
      </c>
      <c r="F54" s="11"/>
      <c r="G54" s="11">
        <v>28988289919</v>
      </c>
      <c r="H54" s="11"/>
      <c r="I54" s="17">
        <f t="shared" si="0"/>
        <v>384611577</v>
      </c>
      <c r="J54" s="11"/>
      <c r="K54" s="11">
        <v>48700</v>
      </c>
      <c r="L54" s="11"/>
      <c r="M54" s="11">
        <v>29372901496</v>
      </c>
      <c r="N54" s="11"/>
      <c r="O54" s="11">
        <v>28422283535</v>
      </c>
      <c r="P54" s="11"/>
      <c r="Q54" s="11">
        <f t="shared" si="1"/>
        <v>950617961</v>
      </c>
    </row>
    <row r="55" spans="1:17">
      <c r="A55" s="1" t="s">
        <v>119</v>
      </c>
      <c r="C55" s="11">
        <v>65094</v>
      </c>
      <c r="D55" s="11"/>
      <c r="E55" s="11">
        <v>55492664701</v>
      </c>
      <c r="F55" s="11"/>
      <c r="G55" s="11">
        <v>54626290431</v>
      </c>
      <c r="H55" s="11"/>
      <c r="I55" s="17">
        <f t="shared" si="0"/>
        <v>866374270</v>
      </c>
      <c r="J55" s="11"/>
      <c r="K55" s="11">
        <v>65094</v>
      </c>
      <c r="L55" s="11"/>
      <c r="M55" s="11">
        <v>55492664701</v>
      </c>
      <c r="N55" s="11"/>
      <c r="O55" s="11">
        <v>52593879925</v>
      </c>
      <c r="P55" s="11"/>
      <c r="Q55" s="11">
        <f t="shared" si="1"/>
        <v>2898784776</v>
      </c>
    </row>
    <row r="56" spans="1:17">
      <c r="A56" s="1" t="s">
        <v>114</v>
      </c>
      <c r="C56" s="11">
        <v>8000</v>
      </c>
      <c r="D56" s="11"/>
      <c r="E56" s="11">
        <v>4938376756</v>
      </c>
      <c r="F56" s="11"/>
      <c r="G56" s="11">
        <v>4856602415</v>
      </c>
      <c r="H56" s="11"/>
      <c r="I56" s="17">
        <f t="shared" si="0"/>
        <v>81774341</v>
      </c>
      <c r="J56" s="11"/>
      <c r="K56" s="11">
        <v>8000</v>
      </c>
      <c r="L56" s="11"/>
      <c r="M56" s="11">
        <v>4938376756</v>
      </c>
      <c r="N56" s="11"/>
      <c r="O56" s="11">
        <v>4886402842</v>
      </c>
      <c r="P56" s="11"/>
      <c r="Q56" s="11">
        <f t="shared" si="1"/>
        <v>51973914</v>
      </c>
    </row>
    <row r="57" spans="1:17">
      <c r="A57" s="1" t="s">
        <v>51</v>
      </c>
      <c r="C57" s="11">
        <v>20800</v>
      </c>
      <c r="D57" s="11"/>
      <c r="E57" s="11">
        <v>12457128936</v>
      </c>
      <c r="F57" s="11"/>
      <c r="G57" s="11">
        <v>12301619958</v>
      </c>
      <c r="H57" s="11"/>
      <c r="I57" s="17">
        <f t="shared" si="0"/>
        <v>155508978</v>
      </c>
      <c r="J57" s="11"/>
      <c r="K57" s="11">
        <v>20800</v>
      </c>
      <c r="L57" s="11"/>
      <c r="M57" s="11">
        <v>12457128936</v>
      </c>
      <c r="N57" s="11"/>
      <c r="O57" s="11">
        <v>12097730190</v>
      </c>
      <c r="P57" s="11"/>
      <c r="Q57" s="11">
        <f t="shared" si="1"/>
        <v>359398746</v>
      </c>
    </row>
    <row r="58" spans="1:17">
      <c r="A58" s="1" t="s">
        <v>85</v>
      </c>
      <c r="C58" s="11">
        <v>47528</v>
      </c>
      <c r="D58" s="11"/>
      <c r="E58" s="11">
        <v>36820918606</v>
      </c>
      <c r="F58" s="11"/>
      <c r="G58" s="11">
        <v>38653734883</v>
      </c>
      <c r="H58" s="11"/>
      <c r="I58" s="17">
        <f t="shared" si="0"/>
        <v>-1832816277</v>
      </c>
      <c r="J58" s="11"/>
      <c r="K58" s="11">
        <v>47528</v>
      </c>
      <c r="L58" s="11"/>
      <c r="M58" s="11">
        <v>36820918606</v>
      </c>
      <c r="N58" s="11"/>
      <c r="O58" s="11">
        <v>34933885342</v>
      </c>
      <c r="P58" s="11"/>
      <c r="Q58" s="11">
        <f t="shared" si="1"/>
        <v>1887033264</v>
      </c>
    </row>
    <row r="59" spans="1:17">
      <c r="A59" s="1" t="s">
        <v>127</v>
      </c>
      <c r="C59" s="11">
        <v>290000</v>
      </c>
      <c r="D59" s="11"/>
      <c r="E59" s="11">
        <v>286981565161</v>
      </c>
      <c r="F59" s="11"/>
      <c r="G59" s="11">
        <v>287664261401</v>
      </c>
      <c r="H59" s="11"/>
      <c r="I59" s="17">
        <f t="shared" si="0"/>
        <v>-682696240</v>
      </c>
      <c r="J59" s="11"/>
      <c r="K59" s="11">
        <v>290000</v>
      </c>
      <c r="L59" s="11"/>
      <c r="M59" s="11">
        <v>286981565161</v>
      </c>
      <c r="N59" s="11"/>
      <c r="O59" s="11">
        <v>279877273048</v>
      </c>
      <c r="P59" s="11"/>
      <c r="Q59" s="11">
        <f t="shared" si="1"/>
        <v>7104292113</v>
      </c>
    </row>
    <row r="60" spans="1:17">
      <c r="A60" s="1" t="s">
        <v>79</v>
      </c>
      <c r="C60" s="11">
        <v>191138</v>
      </c>
      <c r="D60" s="11"/>
      <c r="E60" s="11">
        <v>188795401004</v>
      </c>
      <c r="F60" s="11"/>
      <c r="G60" s="11">
        <v>185488548527</v>
      </c>
      <c r="H60" s="11"/>
      <c r="I60" s="17">
        <f t="shared" si="0"/>
        <v>3306852477</v>
      </c>
      <c r="J60" s="11"/>
      <c r="K60" s="11">
        <v>191138</v>
      </c>
      <c r="L60" s="11"/>
      <c r="M60" s="11">
        <v>188795401004</v>
      </c>
      <c r="N60" s="11"/>
      <c r="O60" s="11">
        <v>170244424904</v>
      </c>
      <c r="P60" s="11"/>
      <c r="Q60" s="11">
        <f t="shared" si="1"/>
        <v>18550976100</v>
      </c>
    </row>
    <row r="61" spans="1:17">
      <c r="A61" s="1" t="s">
        <v>153</v>
      </c>
      <c r="C61" s="11">
        <v>200000</v>
      </c>
      <c r="D61" s="11"/>
      <c r="E61" s="11">
        <v>166858151477</v>
      </c>
      <c r="F61" s="11"/>
      <c r="G61" s="11">
        <v>164929888100</v>
      </c>
      <c r="H61" s="11"/>
      <c r="I61" s="17">
        <f t="shared" si="0"/>
        <v>1928263377</v>
      </c>
      <c r="J61" s="11"/>
      <c r="K61" s="11">
        <v>200000</v>
      </c>
      <c r="L61" s="11"/>
      <c r="M61" s="11">
        <v>166858151477</v>
      </c>
      <c r="N61" s="11"/>
      <c r="O61" s="11">
        <v>164929888100</v>
      </c>
      <c r="P61" s="11"/>
      <c r="Q61" s="11">
        <f t="shared" si="1"/>
        <v>1928263377</v>
      </c>
    </row>
    <row r="62" spans="1:17">
      <c r="A62" s="1" t="s">
        <v>98</v>
      </c>
      <c r="C62" s="11">
        <v>321556</v>
      </c>
      <c r="D62" s="11"/>
      <c r="E62" s="11">
        <v>288337157370</v>
      </c>
      <c r="F62" s="11"/>
      <c r="G62" s="11">
        <v>305265369515</v>
      </c>
      <c r="H62" s="11"/>
      <c r="I62" s="17">
        <f t="shared" si="0"/>
        <v>-16928212145</v>
      </c>
      <c r="J62" s="11"/>
      <c r="K62" s="11">
        <v>321556</v>
      </c>
      <c r="L62" s="11"/>
      <c r="M62" s="11">
        <v>288337157370</v>
      </c>
      <c r="N62" s="11"/>
      <c r="O62" s="11">
        <v>261078710475</v>
      </c>
      <c r="P62" s="11"/>
      <c r="Q62" s="11">
        <f t="shared" si="1"/>
        <v>27258446895</v>
      </c>
    </row>
    <row r="63" spans="1:17">
      <c r="A63" s="1" t="s">
        <v>101</v>
      </c>
      <c r="C63" s="11">
        <v>60440</v>
      </c>
      <c r="D63" s="11"/>
      <c r="E63" s="11">
        <v>39157235744</v>
      </c>
      <c r="F63" s="11"/>
      <c r="G63" s="11">
        <v>40665716269</v>
      </c>
      <c r="H63" s="11"/>
      <c r="I63" s="17">
        <f t="shared" si="0"/>
        <v>-1508480525</v>
      </c>
      <c r="J63" s="11"/>
      <c r="K63" s="11">
        <v>60440</v>
      </c>
      <c r="L63" s="11"/>
      <c r="M63" s="11">
        <v>39157235744</v>
      </c>
      <c r="N63" s="11"/>
      <c r="O63" s="11">
        <v>36292703883</v>
      </c>
      <c r="P63" s="11"/>
      <c r="Q63" s="11">
        <f t="shared" si="1"/>
        <v>2864531861</v>
      </c>
    </row>
    <row r="64" spans="1:17" ht="24.75" thickBot="1">
      <c r="C64" s="11"/>
      <c r="D64" s="11"/>
      <c r="E64" s="12">
        <f>SUM(E8:E63)</f>
        <v>5739638391603</v>
      </c>
      <c r="F64" s="11"/>
      <c r="G64" s="12">
        <f>SUM(G8:G63)</f>
        <v>5744985808138</v>
      </c>
      <c r="H64" s="11"/>
      <c r="I64" s="18">
        <f>SUM(I8:I63)</f>
        <v>-5347416535</v>
      </c>
      <c r="J64" s="11"/>
      <c r="K64" s="11"/>
      <c r="L64" s="11"/>
      <c r="M64" s="12">
        <f>SUM(M8:M63)</f>
        <v>5739638391603</v>
      </c>
      <c r="N64" s="11"/>
      <c r="O64" s="12">
        <f>SUM(O8:O63)</f>
        <v>5536245415508</v>
      </c>
      <c r="P64" s="11"/>
      <c r="Q64" s="12">
        <f>SUM(Q8:Q63)</f>
        <v>203392976095</v>
      </c>
    </row>
    <row r="65" spans="3:17" ht="24.75" thickTop="1">
      <c r="C65" s="11"/>
      <c r="D65" s="11"/>
      <c r="E65" s="11"/>
      <c r="F65" s="11"/>
      <c r="G65" s="11"/>
      <c r="H65" s="11"/>
      <c r="I65" s="17"/>
      <c r="J65" s="11"/>
      <c r="K65" s="11"/>
      <c r="L65" s="11"/>
      <c r="M65" s="11"/>
      <c r="N65" s="11">
        <f t="shared" ref="N65" si="2">SUM(N8:N27)</f>
        <v>0</v>
      </c>
      <c r="O65" s="11"/>
      <c r="P65" s="11"/>
      <c r="Q65" s="11"/>
    </row>
    <row r="66" spans="3:17">
      <c r="G66" s="5"/>
      <c r="H66" s="4"/>
      <c r="I66" s="19"/>
      <c r="J66" s="4"/>
      <c r="K66" s="4"/>
      <c r="L66" s="4"/>
      <c r="M66" s="4"/>
      <c r="N66" s="4"/>
      <c r="O66" s="5"/>
      <c r="P66" s="4"/>
      <c r="Q66" s="5"/>
    </row>
    <row r="67" spans="3:17">
      <c r="G67" s="5"/>
      <c r="H67" s="5"/>
      <c r="I67" s="5"/>
      <c r="J67" s="5"/>
      <c r="K67" s="5"/>
      <c r="L67" s="5"/>
      <c r="M67" s="5"/>
      <c r="N67" s="5">
        <f t="shared" ref="N67" si="3">N66-N65</f>
        <v>0</v>
      </c>
      <c r="O67" s="5"/>
      <c r="P67" s="5"/>
      <c r="Q67" s="5"/>
    </row>
    <row r="68" spans="3:17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3:17">
      <c r="G69" s="11"/>
      <c r="H69" s="11"/>
      <c r="I69" s="11"/>
      <c r="J69" s="11"/>
      <c r="K69" s="11"/>
      <c r="L69" s="11"/>
      <c r="M69" s="11"/>
      <c r="N69" s="11">
        <f t="shared" ref="N69" si="4">SUM(N28:N63)</f>
        <v>0</v>
      </c>
      <c r="O69" s="11"/>
      <c r="P69" s="11"/>
      <c r="Q69" s="11"/>
    </row>
    <row r="70" spans="3:17">
      <c r="G70" s="5"/>
      <c r="H70" s="4"/>
      <c r="I70" s="5"/>
      <c r="J70" s="4"/>
      <c r="K70" s="4"/>
      <c r="L70" s="4"/>
      <c r="M70" s="4"/>
      <c r="N70" s="4"/>
      <c r="O70" s="5"/>
      <c r="P70" s="4"/>
      <c r="Q70" s="5"/>
    </row>
    <row r="71" spans="3:17">
      <c r="G71" s="5"/>
      <c r="H71" s="5"/>
      <c r="I71" s="5"/>
      <c r="J71" s="5"/>
      <c r="K71" s="5"/>
      <c r="L71" s="5"/>
      <c r="M71" s="5"/>
      <c r="N71" s="5">
        <f t="shared" ref="N71" si="5">N70-N69</f>
        <v>0</v>
      </c>
      <c r="O71" s="5"/>
      <c r="P71" s="5"/>
      <c r="Q71" s="5"/>
    </row>
    <row r="72" spans="3:17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3:17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3:17"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7"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3:17"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3:17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2022-08-28T06:05:07Z</dcterms:created>
  <dcterms:modified xsi:type="dcterms:W3CDTF">2022-08-31T11:34:55Z</dcterms:modified>
</cp:coreProperties>
</file>