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1401\"/>
    </mc:Choice>
  </mc:AlternateContent>
  <xr:revisionPtr revIDLastSave="0" documentId="13_ncr:1_{823DA867-EB56-4988-9690-F0FD9EF472B2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9" i="13"/>
  <c r="K10" i="13"/>
  <c r="K8" i="13"/>
  <c r="G9" i="13"/>
  <c r="G10" i="13"/>
  <c r="G8" i="13"/>
  <c r="G11" i="13" s="1"/>
  <c r="K11" i="13"/>
  <c r="I11" i="13"/>
  <c r="E11" i="13"/>
  <c r="Q62" i="12"/>
  <c r="Q63" i="12"/>
  <c r="I64" i="12"/>
  <c r="M65" i="12"/>
  <c r="O65" i="12"/>
  <c r="Q64" i="12"/>
  <c r="Q20" i="12"/>
  <c r="I34" i="12"/>
  <c r="K65" i="12"/>
  <c r="G65" i="12"/>
  <c r="E65" i="12"/>
  <c r="C65" i="12"/>
  <c r="Q9" i="12"/>
  <c r="Q10" i="12"/>
  <c r="Q11" i="12"/>
  <c r="Q12" i="12"/>
  <c r="Q13" i="12"/>
  <c r="Q14" i="12"/>
  <c r="Q15" i="12"/>
  <c r="Q16" i="12"/>
  <c r="Q17" i="12"/>
  <c r="Q18" i="12"/>
  <c r="Q19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5" i="12" s="1"/>
  <c r="I61" i="12"/>
  <c r="I62" i="12"/>
  <c r="I63" i="12"/>
  <c r="I8" i="12"/>
  <c r="S39" i="11"/>
  <c r="I40" i="11"/>
  <c r="K4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8" i="11"/>
  <c r="C42" i="11"/>
  <c r="E42" i="11"/>
  <c r="G42" i="11"/>
  <c r="I42" i="11"/>
  <c r="M42" i="11"/>
  <c r="O42" i="11"/>
  <c r="Q4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40" i="11"/>
  <c r="S41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1" i="11"/>
  <c r="I8" i="11"/>
  <c r="H88" i="10"/>
  <c r="H91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I86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87" i="10" s="1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" i="10"/>
  <c r="E87" i="10"/>
  <c r="G87" i="10"/>
  <c r="M87" i="10"/>
  <c r="O87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8" i="9"/>
  <c r="E46" i="9"/>
  <c r="G46" i="9"/>
  <c r="M46" i="9"/>
  <c r="O46" i="9"/>
  <c r="I18" i="8"/>
  <c r="K18" i="8"/>
  <c r="M18" i="8"/>
  <c r="O18" i="8"/>
  <c r="Q18" i="8"/>
  <c r="S18" i="8"/>
  <c r="T31" i="7"/>
  <c r="T29" i="7"/>
  <c r="I28" i="7"/>
  <c r="K28" i="7"/>
  <c r="M28" i="7"/>
  <c r="O28" i="7"/>
  <c r="Q28" i="7"/>
  <c r="S28" i="7"/>
  <c r="S12" i="6"/>
  <c r="K12" i="6"/>
  <c r="M12" i="6"/>
  <c r="O12" i="6"/>
  <c r="Q12" i="6"/>
  <c r="K25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8" i="4"/>
  <c r="AI46" i="3"/>
  <c r="AG46" i="3"/>
  <c r="AA46" i="3"/>
  <c r="W46" i="3"/>
  <c r="S46" i="3"/>
  <c r="Q46" i="3"/>
  <c r="Y29" i="1"/>
  <c r="E29" i="1"/>
  <c r="G29" i="1"/>
  <c r="K29" i="1"/>
  <c r="O29" i="1"/>
  <c r="U29" i="1"/>
  <c r="W29" i="1"/>
  <c r="Q65" i="12" l="1"/>
  <c r="S42" i="11"/>
  <c r="Q87" i="10"/>
  <c r="I46" i="9"/>
  <c r="Q46" i="9"/>
  <c r="AK46" i="3"/>
  <c r="U11" i="11" l="1"/>
  <c r="U15" i="11"/>
  <c r="U19" i="11"/>
  <c r="U23" i="11"/>
  <c r="U27" i="11"/>
  <c r="U31" i="11"/>
  <c r="U35" i="11"/>
  <c r="U39" i="11"/>
  <c r="U10" i="11"/>
  <c r="U26" i="11"/>
  <c r="U34" i="11"/>
  <c r="U12" i="11"/>
  <c r="U16" i="11"/>
  <c r="U20" i="11"/>
  <c r="U24" i="11"/>
  <c r="U28" i="11"/>
  <c r="U32" i="11"/>
  <c r="U36" i="11"/>
  <c r="U40" i="11"/>
  <c r="U14" i="11"/>
  <c r="U38" i="11"/>
  <c r="U9" i="11"/>
  <c r="U13" i="11"/>
  <c r="U17" i="11"/>
  <c r="U21" i="11"/>
  <c r="U29" i="11"/>
  <c r="U33" i="11"/>
  <c r="U37" i="11"/>
  <c r="U41" i="11"/>
  <c r="U18" i="11"/>
  <c r="U22" i="11"/>
  <c r="U30" i="11"/>
  <c r="U8" i="11"/>
  <c r="U25" i="11"/>
  <c r="U42" i="11" l="1"/>
</calcChain>
</file>

<file path=xl/sharedStrings.xml><?xml version="1.0" encoding="utf-8"?>
<sst xmlns="http://schemas.openxmlformats.org/spreadsheetml/2006/main" count="970" uniqueCount="266">
  <si>
    <t>صندوق سرمایه‌گذاری ثابت نامی مفید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</si>
  <si>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</si>
  <si>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</si>
  <si>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</si>
  <si>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</si>
  <si>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</si>
  <si>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</si>
  <si>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</si>
  <si>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</si>
  <si>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</si>
  <si>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</si>
  <si>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</si>
  <si>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</si>
  <si>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</si>
  <si>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</si>
  <si>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</si>
  <si>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سینا</t>
  </si>
  <si>
    <t>پالایش نفت اصفهان</t>
  </si>
  <si>
    <t>پالایش نفت بندرعباس</t>
  </si>
  <si>
    <t>پتروشیمی تندگویان</t>
  </si>
  <si>
    <t>داروسازی شهید قاضی</t>
  </si>
  <si>
    <t>س.ص.بازنشستگی کارکنان بانکها</t>
  </si>
  <si>
    <t>سرمایه گذاری تامین اجتماعی</t>
  </si>
  <si>
    <t>سرمایه گذاری سیمان تامین</t>
  </si>
  <si>
    <t>سرمایه‌ گذاری‌ البرز(هلدینگ‌</t>
  </si>
  <si>
    <t>سرمایه‌گذاری صنایع پتروشیمی‌</t>
  </si>
  <si>
    <t>سرمایه‌گذاری‌غدیر(هلدینگ‌</t>
  </si>
  <si>
    <t>سیمان‌هگمتان‌</t>
  </si>
  <si>
    <t>صنایع گلدیران</t>
  </si>
  <si>
    <t>فجر انرژی خلیج فارس</t>
  </si>
  <si>
    <t>فولاد شاهرود</t>
  </si>
  <si>
    <t>نفت سپاهان</t>
  </si>
  <si>
    <t>کارخانجات‌داروپخش‌</t>
  </si>
  <si>
    <t>بانک خاورمیانه</t>
  </si>
  <si>
    <t>سرمایه گذاری سبحان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</si>
  <si>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</si>
  <si>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</si>
  <si>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</si>
  <si>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</si>
  <si>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</si>
  <si>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</si>
  <si>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</si>
  <si>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</si>
  <si>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</si>
  <si>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</si>
  <si>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</si>
  <si>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</si>
  <si>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</si>
  <si>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</si>
  <si>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</si>
  <si>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</si>
  <si>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</si>
  <si>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</si>
  <si>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</si>
  <si>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</si>
  <si>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</si>
  <si>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</si>
  <si>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</si>
  <si>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</si>
  <si>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</si>
  <si>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</si>
  <si>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</si>
  <si>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</si>
  <si>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</si>
  <si>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</si>
  <si>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</si>
  <si>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</si>
  <si>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</si>
  <si>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</si>
  <si>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</si>
  <si>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</si>
  <si>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1400/02/22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</si>
  <si>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</si>
  <si>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</si>
  <si>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</si>
  <si>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</si>
  <si>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</si>
  <si>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</si>
  <si>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</si>
  <si>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</si>
  <si>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</si>
  <si>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</si>
  <si>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</si>
  <si>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</si>
  <si>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</si>
  <si>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</si>
  <si>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</si>
  <si>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</si>
  <si>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</si>
  <si>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</si>
  <si>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</si>
  <si>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</si>
  <si>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</si>
  <si>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</si>
  <si>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</si>
  <si>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</si>
  <si>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</si>
  <si>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</si>
  <si>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</si>
  <si>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</si>
  <si>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</si>
  <si>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</si>
  <si>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اسنادخزانه-م8بودجه99-020606</t>
  </si>
  <si>
    <t>1402/06/06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</si>
  <si>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</si>
  <si>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</si>
  <si>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</si>
  <si>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</si>
  <si>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</si>
  <si>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</si>
  <si>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</si>
  <si>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</si>
  <si>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</si>
  <si>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گام بانک صادرات ایران0207</t>
  </si>
  <si>
    <t>1402/07/30</t>
  </si>
  <si>
    <t>گواهی اعتبار مولد سامان0204</t>
  </si>
  <si>
    <t>1401/05/01</t>
  </si>
  <si>
    <t>1402/04/31</t>
  </si>
  <si>
    <t>مرابحه عام دولت104-ش.خ020303</t>
  </si>
  <si>
    <t>1401/03/03</t>
  </si>
  <si>
    <t>1402/03/03</t>
  </si>
  <si>
    <t>مرابحه عام دولت112-ش.خ 040408</t>
  </si>
  <si>
    <t>1401/06/08</t>
  </si>
  <si>
    <t>1404/04/07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</si>
  <si>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</si>
  <si>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</si>
  <si>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</si>
  <si>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</si>
  <si>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</si>
  <si>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</si>
  <si>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</si>
  <si>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</si>
  <si>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</si>
  <si>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</si>
  <si>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</si>
  <si>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دولتی6-ش.خ0210</t>
  </si>
  <si>
    <t>گام بانک سینا0206</t>
  </si>
  <si>
    <t>1402/06/28</t>
  </si>
  <si>
    <t>اسنادخزانه-م1بودجه00-030821</t>
  </si>
  <si>
    <t>1403/08/21</t>
  </si>
  <si>
    <t>اسنادخزانه-م8بودجه00-030919</t>
  </si>
  <si>
    <t>1400/06/16</t>
  </si>
  <si>
    <t>1403/09/19</t>
  </si>
  <si>
    <t>گام بانک تجارت0206</t>
  </si>
  <si>
    <t>1401/07/02</t>
  </si>
  <si>
    <t>گواهی اعتبار مولد سپه0208</t>
  </si>
  <si>
    <t>1401/09/01</t>
  </si>
  <si>
    <t>1402/08/30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</si>
  <si>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</si>
  <si>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</si>
  <si>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</si>
  <si>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</si>
  <si>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</si>
  <si>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</si>
  <si>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</si>
  <si>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</si>
  <si>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</si>
  <si>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</si>
  <si>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</si>
  <si>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</si>
  <si>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</si>
  <si>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</si>
  <si>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</si>
  <si>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</si>
  <si>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</si>
  <si>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</si>
  <si>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</si>
  <si>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</si>
  <si>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</si>
  <si>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</si>
  <si>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</si>
  <si>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</si>
  <si>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</si>
  <si>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</si>
  <si>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</si>
  <si>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</si>
  <si>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</si>
  <si>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</si>
  <si>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</si>
  <si>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</si>
  <si>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</si>
  <si>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</si>
  <si>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</si>
  <si>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</si>
  <si>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منفعت دولت5-ش.خاص کاردان0108</t>
  </si>
  <si>
    <t/>
  </si>
  <si>
    <t>1401/08/18</t>
  </si>
  <si>
    <t>منفعت دولت5-ش.خاص کاریزما0108</t>
  </si>
  <si>
    <t>منفعت صبا اروند ملت 14001222</t>
  </si>
  <si>
    <t>1400/12/22</t>
  </si>
  <si>
    <t>مرابحه عام دولت105-ش.خ030503</t>
  </si>
  <si>
    <t>1403/05/03</t>
  </si>
  <si>
    <t>مرابحه عام دولت94-ش.خ030816</t>
  </si>
  <si>
    <t>1403/08/16</t>
  </si>
  <si>
    <t>مرابحه عام دولتی64-ش.خ0111</t>
  </si>
  <si>
    <t>1401/11/09</t>
  </si>
  <si>
    <t>مرابحه عام دولت4-ش.خ 0107</t>
  </si>
  <si>
    <t>1401/07/21</t>
  </si>
  <si>
    <t>مرابحه عام دولت3-ش.خ 0104</t>
  </si>
  <si>
    <t>1401/04/03</t>
  </si>
  <si>
    <t>مرابحه عام دولت3-ش.خ 0103</t>
  </si>
  <si>
    <t>صکوک اجاره معادن212-6ماهه21%</t>
  </si>
  <si>
    <t>1402/12/14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</si>
  <si>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</si>
  <si>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</si>
  <si>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</si>
  <si>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</si>
  <si>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</si>
  <si>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</si>
  <si>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1401/05/13</t>
  </si>
  <si>
    <t>1400/12/23</t>
  </si>
  <si>
    <t>فولاد مبارکه اصفهان</t>
  </si>
  <si>
    <t>1401/05/11</t>
  </si>
  <si>
    <t>فولاد  خوزستان</t>
  </si>
  <si>
    <t>1401/04/22</t>
  </si>
  <si>
    <t>1401/04/29</t>
  </si>
  <si>
    <t>پتروشیمی جم</t>
  </si>
  <si>
    <t>1401/08/14</t>
  </si>
  <si>
    <t>1401/03/29</t>
  </si>
  <si>
    <t>1401/07/27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</si>
  <si>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</si>
  <si>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</si>
  <si>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</si>
  <si>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</si>
  <si>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</si>
  <si>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بانک‌اقتصادنوین‌</t>
  </si>
  <si>
    <t>صنایع پتروشیمی خلیج فارس</t>
  </si>
  <si>
    <t>صندوق س.توسعه اندوخته آینده-س</t>
  </si>
  <si>
    <t>صندوق پالایشی یکم-سهام</t>
  </si>
  <si>
    <t>صندوق س شاخصی آرام مفید</t>
  </si>
  <si>
    <t>سرمایه گذاری گروه توسعه ملی</t>
  </si>
  <si>
    <t>ح . سرمایه گذاری‌البرز(هلدینگ‌</t>
  </si>
  <si>
    <t>پلیمر آریا ساسول</t>
  </si>
  <si>
    <t>ح . داروسازی شهید قاضی</t>
  </si>
  <si>
    <t>صندوق سرمایه‌گذاری توسعه ممتاز</t>
  </si>
  <si>
    <t>ح . کارخانجات‌داروپخش</t>
  </si>
  <si>
    <t>اسنادخزانه-م17بودجه98-010512</t>
  </si>
  <si>
    <t>اسنادخزانه-م18بودجه99-010323</t>
  </si>
  <si>
    <t>اسنادخزانه-م9بودجه99-020316</t>
  </si>
  <si>
    <t>اسنادخزانه-م17بودجه99-010226</t>
  </si>
  <si>
    <t>اسنادخزانه-م14بودجه98-010318</t>
  </si>
  <si>
    <t>اسنادخزانه-م18بودجه98-010614</t>
  </si>
  <si>
    <t>اسنادخزانه-م16بودجه98-010503</t>
  </si>
  <si>
    <t>اسنادخزانه-م15بودجه98-010406</t>
  </si>
  <si>
    <t>اسنادخزانه-م1بودجه99-010621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</si>
  <si>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</si>
  <si>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</si>
  <si>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</si>
  <si>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</si>
  <si>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</si>
  <si>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</si>
  <si>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</si>
  <si>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</si>
  <si>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</si>
  <si>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</si>
  <si>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</si>
  <si>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</si>
  <si>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</si>
  <si>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</si>
  <si>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</si>
  <si>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1401/10/01</t>
  </si>
  <si>
    <t>جلوگیری از نوسانات ناگهانی</t>
  </si>
  <si>
    <t>-</t>
  </si>
  <si>
    <t>سایر درآمدهای تنزیل سود سهام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</si>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</sst>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238125</xdr:colOff>
          <xdr:row>33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43744FE-E59A-F5EA-F7E2-C163F7DC34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07D1-1FD6-42C5-8FF4-CBF638E5FEDF}">
  <dimension ref="A1"/>
  <sheetViews>
    <sheetView rightToLeft="1" workbookViewId="0">
      <selection activeCell="L28" sqref="L28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238125</xdr:colOff>
                <xdr:row>33</xdr:row>
                <xdr:rowOff>95250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7"/>
  <sheetViews>
    <sheetView rightToLeft="1" workbookViewId="0">
      <selection activeCell="I92" sqref="I92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175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177</v>
      </c>
      <c r="D6" s="17" t="s">
        <v>177</v>
      </c>
      <c r="E6" s="17" t="s">
        <v>177</v>
      </c>
      <c r="F6" s="17" t="s">
        <v>177</v>
      </c>
      <c r="G6" s="17" t="s">
        <v>177</v>
      </c>
      <c r="H6" s="17" t="s">
        <v>177</v>
      </c>
      <c r="I6" s="17" t="s">
        <v>177</v>
      </c>
      <c r="K6" s="17" t="s">
        <v>178</v>
      </c>
      <c r="L6" s="17" t="s">
        <v>178</v>
      </c>
      <c r="M6" s="17" t="s">
        <v>178</v>
      </c>
      <c r="N6" s="17" t="s">
        <v>178</v>
      </c>
      <c r="O6" s="17" t="s">
        <v>178</v>
      </c>
      <c r="P6" s="17" t="s">
        <v>178</v>
      </c>
      <c r="Q6" s="17" t="s">
        <v>178</v>
      </c>
    </row>
    <row r="7" spans="1:17" ht="24.75">
      <c r="A7" s="17" t="s">
        <v>3</v>
      </c>
      <c r="C7" s="17" t="s">
        <v>7</v>
      </c>
      <c r="E7" s="17" t="s">
        <v>221</v>
      </c>
      <c r="G7" s="17" t="s">
        <v>222</v>
      </c>
      <c r="I7" s="17" t="s">
        <v>224</v>
      </c>
      <c r="K7" s="17" t="s">
        <v>7</v>
      </c>
      <c r="M7" s="17" t="s">
        <v>221</v>
      </c>
      <c r="O7" s="17" t="s">
        <v>222</v>
      </c>
      <c r="Q7" s="17" t="s">
        <v>224</v>
      </c>
    </row>
    <row r="8" spans="1:17">
      <c r="A8" s="1" t="s">
        <v>24</v>
      </c>
      <c r="C8" s="7">
        <v>7101265</v>
      </c>
      <c r="D8" s="7"/>
      <c r="E8" s="7">
        <v>44507240501</v>
      </c>
      <c r="F8" s="7"/>
      <c r="G8" s="7">
        <v>42179046986</v>
      </c>
      <c r="H8" s="7"/>
      <c r="I8" s="7">
        <f>E8-G8</f>
        <v>2328193515</v>
      </c>
      <c r="J8" s="7"/>
      <c r="K8" s="7">
        <v>7101266</v>
      </c>
      <c r="L8" s="7"/>
      <c r="M8" s="7">
        <v>44507240502</v>
      </c>
      <c r="N8" s="7"/>
      <c r="O8" s="7">
        <v>42179051007</v>
      </c>
      <c r="P8" s="7"/>
      <c r="Q8" s="7">
        <f>M8-O8</f>
        <v>2328189495</v>
      </c>
    </row>
    <row r="9" spans="1:17">
      <c r="A9" s="1" t="s">
        <v>33</v>
      </c>
      <c r="C9" s="7">
        <v>3500000</v>
      </c>
      <c r="D9" s="7"/>
      <c r="E9" s="7">
        <v>15367416579</v>
      </c>
      <c r="F9" s="7"/>
      <c r="G9" s="7">
        <v>15116377531</v>
      </c>
      <c r="H9" s="7"/>
      <c r="I9" s="7">
        <f t="shared" ref="I9:I72" si="0">E9-G9</f>
        <v>251039048</v>
      </c>
      <c r="J9" s="7"/>
      <c r="K9" s="7">
        <v>3500000</v>
      </c>
      <c r="L9" s="7"/>
      <c r="M9" s="7">
        <v>15367416579</v>
      </c>
      <c r="N9" s="7"/>
      <c r="O9" s="7">
        <v>15116377531</v>
      </c>
      <c r="P9" s="7"/>
      <c r="Q9" s="7">
        <f t="shared" ref="Q9:Q71" si="1">M9-O9</f>
        <v>251039048</v>
      </c>
    </row>
    <row r="10" spans="1:17">
      <c r="A10" s="1" t="s">
        <v>25</v>
      </c>
      <c r="C10" s="7">
        <v>1000000</v>
      </c>
      <c r="D10" s="7"/>
      <c r="E10" s="7">
        <v>13917246821</v>
      </c>
      <c r="F10" s="7"/>
      <c r="G10" s="7">
        <v>13829561398</v>
      </c>
      <c r="H10" s="7"/>
      <c r="I10" s="7">
        <f t="shared" si="0"/>
        <v>87685423</v>
      </c>
      <c r="J10" s="7"/>
      <c r="K10" s="7">
        <v>1000000</v>
      </c>
      <c r="L10" s="7"/>
      <c r="M10" s="7">
        <v>13917246821</v>
      </c>
      <c r="N10" s="7"/>
      <c r="O10" s="7">
        <v>13829561398</v>
      </c>
      <c r="P10" s="7"/>
      <c r="Q10" s="7">
        <f t="shared" si="1"/>
        <v>87685423</v>
      </c>
    </row>
    <row r="11" spans="1:17">
      <c r="A11" s="1" t="s">
        <v>18</v>
      </c>
      <c r="C11" s="7">
        <v>4095000</v>
      </c>
      <c r="D11" s="7"/>
      <c r="E11" s="7">
        <v>39095794883</v>
      </c>
      <c r="F11" s="7"/>
      <c r="G11" s="7">
        <v>41527074913</v>
      </c>
      <c r="H11" s="7"/>
      <c r="I11" s="7">
        <f t="shared" si="0"/>
        <v>-2431280030</v>
      </c>
      <c r="J11" s="7"/>
      <c r="K11" s="7">
        <v>12000000</v>
      </c>
      <c r="L11" s="7"/>
      <c r="M11" s="7">
        <v>105182683819</v>
      </c>
      <c r="N11" s="7"/>
      <c r="O11" s="7">
        <v>113050670365</v>
      </c>
      <c r="P11" s="7"/>
      <c r="Q11" s="7">
        <f t="shared" si="1"/>
        <v>-7867986546</v>
      </c>
    </row>
    <row r="12" spans="1:17">
      <c r="A12" s="1" t="s">
        <v>17</v>
      </c>
      <c r="C12" s="7">
        <v>2500000</v>
      </c>
      <c r="D12" s="7"/>
      <c r="E12" s="7">
        <v>19309421344</v>
      </c>
      <c r="F12" s="7"/>
      <c r="G12" s="7">
        <v>19076312279</v>
      </c>
      <c r="H12" s="7"/>
      <c r="I12" s="7">
        <f t="shared" si="0"/>
        <v>233109065</v>
      </c>
      <c r="J12" s="7"/>
      <c r="K12" s="7">
        <v>2500000</v>
      </c>
      <c r="L12" s="7"/>
      <c r="M12" s="7">
        <v>19309421344</v>
      </c>
      <c r="N12" s="7"/>
      <c r="O12" s="7">
        <v>19076312279</v>
      </c>
      <c r="P12" s="7"/>
      <c r="Q12" s="7">
        <f t="shared" si="1"/>
        <v>233109065</v>
      </c>
    </row>
    <row r="13" spans="1:17">
      <c r="A13" s="1" t="s">
        <v>34</v>
      </c>
      <c r="C13" s="7">
        <v>5000000</v>
      </c>
      <c r="D13" s="7"/>
      <c r="E13" s="7">
        <v>11285031818</v>
      </c>
      <c r="F13" s="7"/>
      <c r="G13" s="7">
        <v>11154474626</v>
      </c>
      <c r="H13" s="7"/>
      <c r="I13" s="7">
        <f t="shared" si="0"/>
        <v>130557192</v>
      </c>
      <c r="J13" s="7"/>
      <c r="K13" s="7">
        <v>5000000</v>
      </c>
      <c r="L13" s="7"/>
      <c r="M13" s="7">
        <v>11285031818</v>
      </c>
      <c r="N13" s="7"/>
      <c r="O13" s="7">
        <v>11154474626</v>
      </c>
      <c r="P13" s="7"/>
      <c r="Q13" s="7">
        <f t="shared" si="1"/>
        <v>130557192</v>
      </c>
    </row>
    <row r="14" spans="1:17">
      <c r="A14" s="1" t="s">
        <v>29</v>
      </c>
      <c r="C14" s="7">
        <v>500000</v>
      </c>
      <c r="D14" s="7"/>
      <c r="E14" s="7">
        <v>10432554750</v>
      </c>
      <c r="F14" s="7"/>
      <c r="G14" s="7">
        <v>12081501911</v>
      </c>
      <c r="H14" s="7"/>
      <c r="I14" s="7">
        <f t="shared" si="0"/>
        <v>-1648947161</v>
      </c>
      <c r="J14" s="7"/>
      <c r="K14" s="7">
        <v>2516003</v>
      </c>
      <c r="L14" s="7"/>
      <c r="M14" s="7">
        <v>45640272335</v>
      </c>
      <c r="N14" s="7"/>
      <c r="O14" s="7">
        <v>53597295243</v>
      </c>
      <c r="P14" s="7"/>
      <c r="Q14" s="7">
        <f t="shared" si="1"/>
        <v>-7957022908</v>
      </c>
    </row>
    <row r="15" spans="1:17">
      <c r="A15" s="1" t="s">
        <v>21</v>
      </c>
      <c r="C15" s="7">
        <v>20567480</v>
      </c>
      <c r="D15" s="7"/>
      <c r="E15" s="7">
        <v>63993173939</v>
      </c>
      <c r="F15" s="7"/>
      <c r="G15" s="7">
        <v>64046006505</v>
      </c>
      <c r="H15" s="7"/>
      <c r="I15" s="7">
        <f t="shared" si="0"/>
        <v>-52832566</v>
      </c>
      <c r="J15" s="7"/>
      <c r="K15" s="7">
        <v>20567480</v>
      </c>
      <c r="L15" s="7"/>
      <c r="M15" s="7">
        <v>63993173939</v>
      </c>
      <c r="N15" s="7"/>
      <c r="O15" s="7">
        <v>64046006505</v>
      </c>
      <c r="P15" s="7"/>
      <c r="Q15" s="7">
        <f t="shared" si="1"/>
        <v>-52832566</v>
      </c>
    </row>
    <row r="16" spans="1:17">
      <c r="A16" s="1" t="s">
        <v>16</v>
      </c>
      <c r="C16" s="7">
        <v>16009162</v>
      </c>
      <c r="D16" s="7"/>
      <c r="E16" s="7">
        <v>45712559315</v>
      </c>
      <c r="F16" s="7"/>
      <c r="G16" s="7">
        <v>43111427272</v>
      </c>
      <c r="H16" s="7"/>
      <c r="I16" s="7">
        <f t="shared" si="0"/>
        <v>2601132043</v>
      </c>
      <c r="J16" s="7"/>
      <c r="K16" s="7">
        <v>54818266</v>
      </c>
      <c r="L16" s="7"/>
      <c r="M16" s="7">
        <v>133827133708</v>
      </c>
      <c r="N16" s="7"/>
      <c r="O16" s="7">
        <v>129548958536</v>
      </c>
      <c r="P16" s="7"/>
      <c r="Q16" s="7">
        <f t="shared" si="1"/>
        <v>4278175172</v>
      </c>
    </row>
    <row r="17" spans="1:17">
      <c r="A17" s="1" t="s">
        <v>26</v>
      </c>
      <c r="C17" s="7">
        <v>2550000</v>
      </c>
      <c r="D17" s="7"/>
      <c r="E17" s="7">
        <v>48133543517</v>
      </c>
      <c r="F17" s="7"/>
      <c r="G17" s="7">
        <v>51308019142</v>
      </c>
      <c r="H17" s="7"/>
      <c r="I17" s="7">
        <f t="shared" si="0"/>
        <v>-3174475625</v>
      </c>
      <c r="J17" s="7"/>
      <c r="K17" s="7">
        <v>6050000</v>
      </c>
      <c r="L17" s="7"/>
      <c r="M17" s="7">
        <v>102025345045</v>
      </c>
      <c r="N17" s="7"/>
      <c r="O17" s="7">
        <v>108459177959</v>
      </c>
      <c r="P17" s="7"/>
      <c r="Q17" s="7">
        <f t="shared" si="1"/>
        <v>-6433832914</v>
      </c>
    </row>
    <row r="18" spans="1:17">
      <c r="A18" s="1" t="s">
        <v>32</v>
      </c>
      <c r="C18" s="7">
        <v>400000</v>
      </c>
      <c r="D18" s="7"/>
      <c r="E18" s="7">
        <v>8712231701</v>
      </c>
      <c r="F18" s="7"/>
      <c r="G18" s="7">
        <v>8427319626</v>
      </c>
      <c r="H18" s="7"/>
      <c r="I18" s="7">
        <f t="shared" si="0"/>
        <v>284912075</v>
      </c>
      <c r="J18" s="7"/>
      <c r="K18" s="7">
        <v>400000</v>
      </c>
      <c r="L18" s="7"/>
      <c r="M18" s="7">
        <v>8712231701</v>
      </c>
      <c r="N18" s="7"/>
      <c r="O18" s="7">
        <v>8427319626</v>
      </c>
      <c r="P18" s="7"/>
      <c r="Q18" s="7">
        <f t="shared" si="1"/>
        <v>284912075</v>
      </c>
    </row>
    <row r="19" spans="1:17">
      <c r="A19" s="1" t="s">
        <v>27</v>
      </c>
      <c r="C19" s="7">
        <v>345836</v>
      </c>
      <c r="D19" s="7"/>
      <c r="E19" s="7">
        <v>13469261707</v>
      </c>
      <c r="F19" s="7"/>
      <c r="G19" s="7">
        <v>13208762364</v>
      </c>
      <c r="H19" s="7"/>
      <c r="I19" s="7">
        <f t="shared" si="0"/>
        <v>260499343</v>
      </c>
      <c r="J19" s="7"/>
      <c r="K19" s="7">
        <v>345836</v>
      </c>
      <c r="L19" s="7"/>
      <c r="M19" s="7">
        <v>13469261707</v>
      </c>
      <c r="N19" s="7"/>
      <c r="O19" s="7">
        <v>13208762364</v>
      </c>
      <c r="P19" s="7"/>
      <c r="Q19" s="7">
        <f t="shared" si="1"/>
        <v>260499343</v>
      </c>
    </row>
    <row r="20" spans="1:17">
      <c r="A20" s="1" t="s">
        <v>31</v>
      </c>
      <c r="C20" s="7">
        <v>1000000</v>
      </c>
      <c r="D20" s="7"/>
      <c r="E20" s="7">
        <v>4246608867</v>
      </c>
      <c r="F20" s="7"/>
      <c r="G20" s="7">
        <v>4147340111</v>
      </c>
      <c r="H20" s="7"/>
      <c r="I20" s="7">
        <f t="shared" si="0"/>
        <v>99268756</v>
      </c>
      <c r="J20" s="7"/>
      <c r="K20" s="7">
        <v>15135832</v>
      </c>
      <c r="L20" s="7"/>
      <c r="M20" s="7">
        <v>49830581112</v>
      </c>
      <c r="N20" s="7"/>
      <c r="O20" s="7">
        <v>49224029515</v>
      </c>
      <c r="P20" s="7"/>
      <c r="Q20" s="7">
        <f t="shared" si="1"/>
        <v>606551597</v>
      </c>
    </row>
    <row r="21" spans="1:17">
      <c r="A21" s="1" t="s">
        <v>19</v>
      </c>
      <c r="C21" s="7">
        <v>1400000</v>
      </c>
      <c r="D21" s="7"/>
      <c r="E21" s="7">
        <v>15308556496</v>
      </c>
      <c r="F21" s="7"/>
      <c r="G21" s="7">
        <v>16591966389</v>
      </c>
      <c r="H21" s="7"/>
      <c r="I21" s="7">
        <f t="shared" si="0"/>
        <v>-1283409893</v>
      </c>
      <c r="J21" s="7"/>
      <c r="K21" s="7">
        <v>7788881</v>
      </c>
      <c r="L21" s="7"/>
      <c r="M21" s="7">
        <v>88478226257</v>
      </c>
      <c r="N21" s="7"/>
      <c r="O21" s="7">
        <v>89740988251</v>
      </c>
      <c r="P21" s="7"/>
      <c r="Q21" s="7">
        <f t="shared" si="1"/>
        <v>-1262761994</v>
      </c>
    </row>
    <row r="22" spans="1:17">
      <c r="A22" s="1" t="s">
        <v>22</v>
      </c>
      <c r="C22" s="7">
        <v>79710000</v>
      </c>
      <c r="D22" s="7"/>
      <c r="E22" s="7">
        <v>84908046020</v>
      </c>
      <c r="F22" s="7"/>
      <c r="G22" s="7">
        <v>93524796512</v>
      </c>
      <c r="H22" s="7"/>
      <c r="I22" s="7">
        <f t="shared" si="0"/>
        <v>-8616750492</v>
      </c>
      <c r="J22" s="7"/>
      <c r="K22" s="7">
        <v>141000000</v>
      </c>
      <c r="L22" s="7"/>
      <c r="M22" s="7">
        <v>138213297908</v>
      </c>
      <c r="N22" s="7"/>
      <c r="O22" s="7">
        <v>154413217497</v>
      </c>
      <c r="P22" s="7"/>
      <c r="Q22" s="7">
        <f t="shared" si="1"/>
        <v>-16199919589</v>
      </c>
    </row>
    <row r="23" spans="1:17">
      <c r="A23" s="1" t="s">
        <v>23</v>
      </c>
      <c r="C23" s="7">
        <v>6000000</v>
      </c>
      <c r="D23" s="7"/>
      <c r="E23" s="7">
        <v>67601488456</v>
      </c>
      <c r="F23" s="7"/>
      <c r="G23" s="7">
        <v>66286967704</v>
      </c>
      <c r="H23" s="7"/>
      <c r="I23" s="7">
        <f t="shared" si="0"/>
        <v>1314520752</v>
      </c>
      <c r="J23" s="7"/>
      <c r="K23" s="7">
        <v>6000000</v>
      </c>
      <c r="L23" s="7"/>
      <c r="M23" s="7">
        <v>67601488456</v>
      </c>
      <c r="N23" s="7"/>
      <c r="O23" s="7">
        <v>66286967704</v>
      </c>
      <c r="P23" s="7"/>
      <c r="Q23" s="7">
        <f t="shared" si="1"/>
        <v>1314520752</v>
      </c>
    </row>
    <row r="24" spans="1:17">
      <c r="A24" s="1" t="s">
        <v>225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1000000</v>
      </c>
      <c r="L24" s="7"/>
      <c r="M24" s="7">
        <v>3251537567</v>
      </c>
      <c r="N24" s="7"/>
      <c r="O24" s="7">
        <v>3103443904</v>
      </c>
      <c r="P24" s="7"/>
      <c r="Q24" s="7">
        <f t="shared" si="1"/>
        <v>148093663</v>
      </c>
    </row>
    <row r="25" spans="1:17">
      <c r="A25" s="1" t="s">
        <v>226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16202961</v>
      </c>
      <c r="L25" s="7"/>
      <c r="M25" s="7">
        <v>109662963503</v>
      </c>
      <c r="N25" s="7"/>
      <c r="O25" s="7">
        <v>96583393568</v>
      </c>
      <c r="P25" s="7"/>
      <c r="Q25" s="7">
        <f t="shared" si="1"/>
        <v>13079569935</v>
      </c>
    </row>
    <row r="26" spans="1:17">
      <c r="A26" s="1" t="s">
        <v>227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185000</v>
      </c>
      <c r="L26" s="7"/>
      <c r="M26" s="7">
        <v>43611479799</v>
      </c>
      <c r="N26" s="7"/>
      <c r="O26" s="7">
        <v>43868688951</v>
      </c>
      <c r="P26" s="7"/>
      <c r="Q26" s="7">
        <f t="shared" si="1"/>
        <v>-257209152</v>
      </c>
    </row>
    <row r="27" spans="1:17">
      <c r="A27" s="1" t="s">
        <v>228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1000000</v>
      </c>
      <c r="L27" s="7"/>
      <c r="M27" s="7">
        <v>86387650775</v>
      </c>
      <c r="N27" s="7"/>
      <c r="O27" s="7">
        <v>82586097017</v>
      </c>
      <c r="P27" s="7"/>
      <c r="Q27" s="7">
        <f t="shared" si="1"/>
        <v>3801553758</v>
      </c>
    </row>
    <row r="28" spans="1:17">
      <c r="A28" s="1" t="s">
        <v>229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15294927</v>
      </c>
      <c r="L28" s="7"/>
      <c r="M28" s="7">
        <v>154300317816</v>
      </c>
      <c r="N28" s="7"/>
      <c r="O28" s="7">
        <v>154628767034</v>
      </c>
      <c r="P28" s="7"/>
      <c r="Q28" s="7">
        <f t="shared" si="1"/>
        <v>-328449218</v>
      </c>
    </row>
    <row r="29" spans="1:17">
      <c r="A29" s="1" t="s">
        <v>230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3721447</v>
      </c>
      <c r="L29" s="7"/>
      <c r="M29" s="7">
        <v>34015174847</v>
      </c>
      <c r="N29" s="7"/>
      <c r="O29" s="7">
        <v>34062254808</v>
      </c>
      <c r="P29" s="7"/>
      <c r="Q29" s="7">
        <f t="shared" si="1"/>
        <v>-47079961</v>
      </c>
    </row>
    <row r="30" spans="1:17">
      <c r="A30" s="1" t="s">
        <v>15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1</v>
      </c>
      <c r="L30" s="7"/>
      <c r="M30" s="7">
        <v>1</v>
      </c>
      <c r="N30" s="7"/>
      <c r="O30" s="7">
        <v>7970</v>
      </c>
      <c r="P30" s="7"/>
      <c r="Q30" s="7">
        <f t="shared" si="1"/>
        <v>-7969</v>
      </c>
    </row>
    <row r="31" spans="1:17">
      <c r="A31" s="1" t="s">
        <v>231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1117024</v>
      </c>
      <c r="L31" s="7"/>
      <c r="M31" s="7">
        <v>3538732032</v>
      </c>
      <c r="N31" s="7"/>
      <c r="O31" s="7">
        <v>2594781508</v>
      </c>
      <c r="P31" s="7"/>
      <c r="Q31" s="7">
        <f t="shared" si="1"/>
        <v>943950524</v>
      </c>
    </row>
    <row r="32" spans="1:17">
      <c r="A32" s="1" t="s">
        <v>232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450000</v>
      </c>
      <c r="L32" s="7"/>
      <c r="M32" s="7">
        <v>31513579129</v>
      </c>
      <c r="N32" s="7"/>
      <c r="O32" s="7">
        <v>31535816314</v>
      </c>
      <c r="P32" s="7"/>
      <c r="Q32" s="7">
        <f t="shared" si="1"/>
        <v>-22237185</v>
      </c>
    </row>
    <row r="33" spans="1:17">
      <c r="A33" s="1" t="s">
        <v>233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300000</v>
      </c>
      <c r="L33" s="7"/>
      <c r="M33" s="7">
        <v>3357634835</v>
      </c>
      <c r="N33" s="7"/>
      <c r="O33" s="7">
        <v>3380351735</v>
      </c>
      <c r="P33" s="7"/>
      <c r="Q33" s="7">
        <f t="shared" si="1"/>
        <v>-22716900</v>
      </c>
    </row>
    <row r="34" spans="1:17">
      <c r="A34" s="1" t="s">
        <v>211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13481229</v>
      </c>
      <c r="L34" s="7"/>
      <c r="M34" s="7">
        <v>76950363440</v>
      </c>
      <c r="N34" s="7"/>
      <c r="O34" s="7">
        <v>85413719421</v>
      </c>
      <c r="P34" s="7"/>
      <c r="Q34" s="7">
        <f t="shared" si="1"/>
        <v>-8463355981</v>
      </c>
    </row>
    <row r="35" spans="1:17">
      <c r="A35" s="1" t="s">
        <v>216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1490000</v>
      </c>
      <c r="L35" s="7"/>
      <c r="M35" s="7">
        <v>57307675143</v>
      </c>
      <c r="N35" s="7"/>
      <c r="O35" s="7">
        <v>62309260158</v>
      </c>
      <c r="P35" s="7"/>
      <c r="Q35" s="7">
        <f t="shared" si="1"/>
        <v>-5001585015</v>
      </c>
    </row>
    <row r="36" spans="1:17">
      <c r="A36" s="1" t="s">
        <v>234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484258</v>
      </c>
      <c r="L36" s="7"/>
      <c r="M36" s="7">
        <v>97265640590</v>
      </c>
      <c r="N36" s="7"/>
      <c r="O36" s="7">
        <v>97389155444</v>
      </c>
      <c r="P36" s="7"/>
      <c r="Q36" s="7">
        <f t="shared" si="1"/>
        <v>-123514854</v>
      </c>
    </row>
    <row r="37" spans="1:17">
      <c r="A37" s="1" t="s">
        <v>213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14781667</v>
      </c>
      <c r="L37" s="7"/>
      <c r="M37" s="7">
        <v>35339830678</v>
      </c>
      <c r="N37" s="7"/>
      <c r="O37" s="7">
        <v>39165294627</v>
      </c>
      <c r="P37" s="7"/>
      <c r="Q37" s="7">
        <f t="shared" si="1"/>
        <v>-3825463949</v>
      </c>
    </row>
    <row r="38" spans="1:17">
      <c r="A38" s="1" t="s">
        <v>235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200000</v>
      </c>
      <c r="L38" s="7"/>
      <c r="M38" s="7">
        <v>2462282870</v>
      </c>
      <c r="N38" s="7"/>
      <c r="O38" s="7">
        <v>2462282870</v>
      </c>
      <c r="P38" s="7"/>
      <c r="Q38" s="7">
        <f t="shared" si="1"/>
        <v>0</v>
      </c>
    </row>
    <row r="39" spans="1:17">
      <c r="A39" s="1" t="s">
        <v>124</v>
      </c>
      <c r="C39" s="7">
        <v>95240</v>
      </c>
      <c r="D39" s="7"/>
      <c r="E39" s="7">
        <v>92453053855</v>
      </c>
      <c r="F39" s="7"/>
      <c r="G39" s="7">
        <v>89987582075</v>
      </c>
      <c r="H39" s="7"/>
      <c r="I39" s="7">
        <f t="shared" si="0"/>
        <v>2465471780</v>
      </c>
      <c r="J39" s="7"/>
      <c r="K39" s="7">
        <v>200000</v>
      </c>
      <c r="L39" s="7"/>
      <c r="M39" s="7">
        <v>194488334199</v>
      </c>
      <c r="N39" s="7"/>
      <c r="O39" s="7">
        <v>188970142952</v>
      </c>
      <c r="P39" s="7"/>
      <c r="Q39" s="7">
        <f t="shared" si="1"/>
        <v>5518191247</v>
      </c>
    </row>
    <row r="40" spans="1:17">
      <c r="A40" s="1" t="s">
        <v>73</v>
      </c>
      <c r="C40" s="7">
        <v>290827</v>
      </c>
      <c r="D40" s="7"/>
      <c r="E40" s="7">
        <v>290827000000</v>
      </c>
      <c r="F40" s="7"/>
      <c r="G40" s="7">
        <v>243498203647</v>
      </c>
      <c r="H40" s="7"/>
      <c r="I40" s="7">
        <f t="shared" si="0"/>
        <v>47328796353</v>
      </c>
      <c r="J40" s="7"/>
      <c r="K40" s="7">
        <v>479437</v>
      </c>
      <c r="L40" s="7"/>
      <c r="M40" s="7">
        <v>467319010110</v>
      </c>
      <c r="N40" s="7"/>
      <c r="O40" s="7">
        <v>401414064929</v>
      </c>
      <c r="P40" s="7"/>
      <c r="Q40" s="7">
        <f t="shared" si="1"/>
        <v>65904945181</v>
      </c>
    </row>
    <row r="41" spans="1:17">
      <c r="A41" s="1" t="s">
        <v>129</v>
      </c>
      <c r="C41" s="7">
        <v>65900</v>
      </c>
      <c r="D41" s="7"/>
      <c r="E41" s="7">
        <v>65432101186</v>
      </c>
      <c r="F41" s="7"/>
      <c r="G41" s="7">
        <v>62662374086</v>
      </c>
      <c r="H41" s="7"/>
      <c r="I41" s="7">
        <f t="shared" si="0"/>
        <v>2769727100</v>
      </c>
      <c r="J41" s="7"/>
      <c r="K41" s="7">
        <v>100000</v>
      </c>
      <c r="L41" s="7"/>
      <c r="M41" s="7">
        <v>99184841397</v>
      </c>
      <c r="N41" s="7"/>
      <c r="O41" s="7">
        <v>95087062345</v>
      </c>
      <c r="P41" s="7"/>
      <c r="Q41" s="7">
        <f t="shared" si="1"/>
        <v>4097779052</v>
      </c>
    </row>
    <row r="42" spans="1:17">
      <c r="A42" s="1" t="s">
        <v>132</v>
      </c>
      <c r="C42" s="7">
        <v>10000</v>
      </c>
      <c r="D42" s="7"/>
      <c r="E42" s="7">
        <v>9751032305</v>
      </c>
      <c r="F42" s="7"/>
      <c r="G42" s="7">
        <v>9403915232</v>
      </c>
      <c r="H42" s="7"/>
      <c r="I42" s="7">
        <f t="shared" si="0"/>
        <v>347117073</v>
      </c>
      <c r="J42" s="7"/>
      <c r="K42" s="7">
        <v>46100</v>
      </c>
      <c r="L42" s="7"/>
      <c r="M42" s="7">
        <v>45065430413</v>
      </c>
      <c r="N42" s="7"/>
      <c r="O42" s="7">
        <v>43352049216</v>
      </c>
      <c r="P42" s="7"/>
      <c r="Q42" s="7">
        <f t="shared" si="1"/>
        <v>1713381197</v>
      </c>
    </row>
    <row r="43" spans="1:17">
      <c r="A43" s="1" t="s">
        <v>127</v>
      </c>
      <c r="C43" s="7">
        <v>41620</v>
      </c>
      <c r="D43" s="7"/>
      <c r="E43" s="7">
        <v>39993315700</v>
      </c>
      <c r="F43" s="7"/>
      <c r="G43" s="7">
        <v>39428135315</v>
      </c>
      <c r="H43" s="7"/>
      <c r="I43" s="7">
        <f t="shared" si="0"/>
        <v>565180385</v>
      </c>
      <c r="J43" s="7"/>
      <c r="K43" s="7">
        <v>41620</v>
      </c>
      <c r="L43" s="7"/>
      <c r="M43" s="7">
        <v>39993315700</v>
      </c>
      <c r="N43" s="7"/>
      <c r="O43" s="7">
        <v>39428135315</v>
      </c>
      <c r="P43" s="7"/>
      <c r="Q43" s="7">
        <f t="shared" si="1"/>
        <v>565180385</v>
      </c>
    </row>
    <row r="44" spans="1:17">
      <c r="A44" s="1" t="s">
        <v>121</v>
      </c>
      <c r="C44" s="7">
        <v>110000</v>
      </c>
      <c r="D44" s="7"/>
      <c r="E44" s="7">
        <v>100744351250</v>
      </c>
      <c r="F44" s="7"/>
      <c r="G44" s="7">
        <v>102883000000</v>
      </c>
      <c r="H44" s="7"/>
      <c r="I44" s="7">
        <f t="shared" si="0"/>
        <v>-2138648750</v>
      </c>
      <c r="J44" s="7"/>
      <c r="K44" s="7">
        <v>135000</v>
      </c>
      <c r="L44" s="7"/>
      <c r="M44" s="7">
        <v>123871608680</v>
      </c>
      <c r="N44" s="7"/>
      <c r="O44" s="7">
        <v>126265500000</v>
      </c>
      <c r="P44" s="7"/>
      <c r="Q44" s="7">
        <f t="shared" si="1"/>
        <v>-2393891320</v>
      </c>
    </row>
    <row r="45" spans="1:17">
      <c r="A45" s="1" t="s">
        <v>78</v>
      </c>
      <c r="C45" s="7">
        <v>54900</v>
      </c>
      <c r="D45" s="7"/>
      <c r="E45" s="7">
        <v>54298883546</v>
      </c>
      <c r="F45" s="7"/>
      <c r="G45" s="7">
        <v>49181094964</v>
      </c>
      <c r="H45" s="7"/>
      <c r="I45" s="7">
        <f t="shared" si="0"/>
        <v>5117788582</v>
      </c>
      <c r="J45" s="7"/>
      <c r="K45" s="7">
        <v>342140</v>
      </c>
      <c r="L45" s="7"/>
      <c r="M45" s="7">
        <v>320674986610</v>
      </c>
      <c r="N45" s="7"/>
      <c r="O45" s="7">
        <v>290724927707</v>
      </c>
      <c r="P45" s="7"/>
      <c r="Q45" s="7">
        <f t="shared" si="1"/>
        <v>29950058903</v>
      </c>
    </row>
    <row r="46" spans="1:17">
      <c r="A46" s="1" t="s">
        <v>135</v>
      </c>
      <c r="C46" s="7">
        <v>90000</v>
      </c>
      <c r="D46" s="7"/>
      <c r="E46" s="7">
        <v>86198973605</v>
      </c>
      <c r="F46" s="7"/>
      <c r="G46" s="7">
        <v>84959876180</v>
      </c>
      <c r="H46" s="7"/>
      <c r="I46" s="7">
        <f t="shared" si="0"/>
        <v>1239097425</v>
      </c>
      <c r="J46" s="7"/>
      <c r="K46" s="7">
        <v>90000</v>
      </c>
      <c r="L46" s="7"/>
      <c r="M46" s="7">
        <v>86198973605</v>
      </c>
      <c r="N46" s="7"/>
      <c r="O46" s="7">
        <v>84959876180</v>
      </c>
      <c r="P46" s="7"/>
      <c r="Q46" s="7">
        <f t="shared" si="1"/>
        <v>1239097425</v>
      </c>
    </row>
    <row r="47" spans="1:17">
      <c r="A47" s="1" t="s">
        <v>107</v>
      </c>
      <c r="C47" s="7">
        <v>200000</v>
      </c>
      <c r="D47" s="7"/>
      <c r="E47" s="7">
        <v>181385118020</v>
      </c>
      <c r="F47" s="7"/>
      <c r="G47" s="7">
        <v>164929888100</v>
      </c>
      <c r="H47" s="7"/>
      <c r="I47" s="7">
        <f t="shared" si="0"/>
        <v>16455229920</v>
      </c>
      <c r="J47" s="7"/>
      <c r="K47" s="7">
        <v>200000</v>
      </c>
      <c r="L47" s="7"/>
      <c r="M47" s="7">
        <v>181385118020</v>
      </c>
      <c r="N47" s="7"/>
      <c r="O47" s="7">
        <v>164929888100</v>
      </c>
      <c r="P47" s="7"/>
      <c r="Q47" s="7">
        <f t="shared" si="1"/>
        <v>16455229920</v>
      </c>
    </row>
    <row r="48" spans="1:17">
      <c r="A48" s="1" t="s">
        <v>236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52392</v>
      </c>
      <c r="L48" s="7"/>
      <c r="M48" s="7">
        <v>52392000000</v>
      </c>
      <c r="N48" s="7"/>
      <c r="O48" s="7">
        <v>47718365798</v>
      </c>
      <c r="P48" s="7"/>
      <c r="Q48" s="7">
        <f t="shared" si="1"/>
        <v>4673634202</v>
      </c>
    </row>
    <row r="49" spans="1:17">
      <c r="A49" s="1" t="s">
        <v>201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165000</v>
      </c>
      <c r="L49" s="7"/>
      <c r="M49" s="7">
        <v>164652354063</v>
      </c>
      <c r="N49" s="7"/>
      <c r="O49" s="7">
        <v>163367604687</v>
      </c>
      <c r="P49" s="7"/>
      <c r="Q49" s="7">
        <f t="shared" si="1"/>
        <v>1284749376</v>
      </c>
    </row>
    <row r="50" spans="1:17">
      <c r="A50" s="1" t="s">
        <v>237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32031</v>
      </c>
      <c r="L50" s="7"/>
      <c r="M50" s="7">
        <v>32031000000</v>
      </c>
      <c r="N50" s="7"/>
      <c r="O50" s="7">
        <v>29982627483</v>
      </c>
      <c r="P50" s="7"/>
      <c r="Q50" s="7">
        <f t="shared" si="1"/>
        <v>2048372517</v>
      </c>
    </row>
    <row r="51" spans="1:17">
      <c r="A51" s="1" t="s">
        <v>91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25000</v>
      </c>
      <c r="L51" s="7"/>
      <c r="M51" s="7">
        <v>16054239649</v>
      </c>
      <c r="N51" s="7"/>
      <c r="O51" s="7">
        <v>16151938308</v>
      </c>
      <c r="P51" s="7"/>
      <c r="Q51" s="7">
        <f t="shared" si="1"/>
        <v>-97698659</v>
      </c>
    </row>
    <row r="52" spans="1:17">
      <c r="A52" s="1" t="s">
        <v>49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25000</v>
      </c>
      <c r="L52" s="7"/>
      <c r="M52" s="7">
        <v>14969786239</v>
      </c>
      <c r="N52" s="7"/>
      <c r="O52" s="7">
        <v>14974554727</v>
      </c>
      <c r="P52" s="7"/>
      <c r="Q52" s="7">
        <f t="shared" si="1"/>
        <v>-4768488</v>
      </c>
    </row>
    <row r="53" spans="1:17">
      <c r="A53" s="1" t="s">
        <v>88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337800</v>
      </c>
      <c r="L53" s="7"/>
      <c r="M53" s="7">
        <v>292205029644</v>
      </c>
      <c r="N53" s="7"/>
      <c r="O53" s="7">
        <v>267194753470</v>
      </c>
      <c r="P53" s="7"/>
      <c r="Q53" s="7">
        <f t="shared" si="1"/>
        <v>25010276174</v>
      </c>
    </row>
    <row r="54" spans="1:17">
      <c r="A54" s="1" t="s">
        <v>238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65094</v>
      </c>
      <c r="L54" s="7"/>
      <c r="M54" s="7">
        <v>58032156451</v>
      </c>
      <c r="N54" s="7"/>
      <c r="O54" s="7">
        <v>52593879925</v>
      </c>
      <c r="P54" s="7"/>
      <c r="Q54" s="7">
        <f t="shared" si="1"/>
        <v>5438276526</v>
      </c>
    </row>
    <row r="55" spans="1:17">
      <c r="A55" s="1" t="s">
        <v>56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315366</v>
      </c>
      <c r="L55" s="7"/>
      <c r="M55" s="7">
        <v>252943164960</v>
      </c>
      <c r="N55" s="7"/>
      <c r="O55" s="7">
        <v>231516007664</v>
      </c>
      <c r="P55" s="7"/>
      <c r="Q55" s="7">
        <f t="shared" si="1"/>
        <v>21427157296</v>
      </c>
    </row>
    <row r="56" spans="1:17">
      <c r="A56" s="1" t="s">
        <v>239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92699</v>
      </c>
      <c r="L56" s="7"/>
      <c r="M56" s="7">
        <v>92699000000</v>
      </c>
      <c r="N56" s="7"/>
      <c r="O56" s="7">
        <v>88310379012</v>
      </c>
      <c r="P56" s="7"/>
      <c r="Q56" s="7">
        <f t="shared" si="1"/>
        <v>4388620988</v>
      </c>
    </row>
    <row r="57" spans="1:17">
      <c r="A57" s="1" t="s">
        <v>70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136100</v>
      </c>
      <c r="L57" s="7"/>
      <c r="M57" s="7">
        <v>83469608395</v>
      </c>
      <c r="N57" s="7"/>
      <c r="O57" s="7">
        <v>80938186891</v>
      </c>
      <c r="P57" s="7"/>
      <c r="Q57" s="7">
        <f t="shared" si="1"/>
        <v>2531421504</v>
      </c>
    </row>
    <row r="58" spans="1:17">
      <c r="A58" s="1" t="s">
        <v>140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31900</v>
      </c>
      <c r="L58" s="7"/>
      <c r="M58" s="7">
        <v>19836893914</v>
      </c>
      <c r="N58" s="7"/>
      <c r="O58" s="7">
        <v>19663438335</v>
      </c>
      <c r="P58" s="7"/>
      <c r="Q58" s="7">
        <f t="shared" si="1"/>
        <v>173455579</v>
      </c>
    </row>
    <row r="59" spans="1:17">
      <c r="A59" s="1" t="s">
        <v>110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100</v>
      </c>
      <c r="L59" s="7"/>
      <c r="M59" s="7">
        <v>87147204</v>
      </c>
      <c r="N59" s="7"/>
      <c r="O59" s="7">
        <v>83668746</v>
      </c>
      <c r="P59" s="7"/>
      <c r="Q59" s="7">
        <f t="shared" si="1"/>
        <v>3478458</v>
      </c>
    </row>
    <row r="60" spans="1:17">
      <c r="A60" s="1" t="s">
        <v>240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385538</v>
      </c>
      <c r="L60" s="7"/>
      <c r="M60" s="7">
        <v>385538000000</v>
      </c>
      <c r="N60" s="7"/>
      <c r="O60" s="7">
        <v>362440255674</v>
      </c>
      <c r="P60" s="7"/>
      <c r="Q60" s="7">
        <f t="shared" si="1"/>
        <v>23097744326</v>
      </c>
    </row>
    <row r="61" spans="1:17">
      <c r="A61" s="1" t="s">
        <v>184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55000</v>
      </c>
      <c r="L61" s="7"/>
      <c r="M61" s="7">
        <v>55000000000</v>
      </c>
      <c r="N61" s="7"/>
      <c r="O61" s="7">
        <v>54990031250</v>
      </c>
      <c r="P61" s="7"/>
      <c r="Q61" s="7">
        <f t="shared" si="1"/>
        <v>9968750</v>
      </c>
    </row>
    <row r="62" spans="1:17">
      <c r="A62" s="1" t="s">
        <v>187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125000</v>
      </c>
      <c r="L62" s="7"/>
      <c r="M62" s="7">
        <v>123977525000</v>
      </c>
      <c r="N62" s="7"/>
      <c r="O62" s="7">
        <v>124977343750</v>
      </c>
      <c r="P62" s="7"/>
      <c r="Q62" s="7">
        <f t="shared" si="1"/>
        <v>-999818750</v>
      </c>
    </row>
    <row r="63" spans="1:17">
      <c r="A63" s="1" t="s">
        <v>241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45710</v>
      </c>
      <c r="L63" s="7"/>
      <c r="M63" s="7">
        <v>45710000000</v>
      </c>
      <c r="N63" s="7"/>
      <c r="O63" s="7">
        <v>40847735905</v>
      </c>
      <c r="P63" s="7"/>
      <c r="Q63" s="7">
        <f t="shared" si="1"/>
        <v>4862264095</v>
      </c>
    </row>
    <row r="64" spans="1:17">
      <c r="A64" s="1" t="s">
        <v>200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10000</v>
      </c>
      <c r="L64" s="7"/>
      <c r="M64" s="7">
        <v>10000000000</v>
      </c>
      <c r="N64" s="7"/>
      <c r="O64" s="7">
        <v>9997787572</v>
      </c>
      <c r="P64" s="7"/>
      <c r="Q64" s="7">
        <f t="shared" si="1"/>
        <v>2212428</v>
      </c>
    </row>
    <row r="65" spans="1:17">
      <c r="A65" s="1" t="s">
        <v>194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260000</v>
      </c>
      <c r="L65" s="7"/>
      <c r="M65" s="7">
        <v>257958736505</v>
      </c>
      <c r="N65" s="7"/>
      <c r="O65" s="7">
        <v>247850248998</v>
      </c>
      <c r="P65" s="7"/>
      <c r="Q65" s="7">
        <f t="shared" si="1"/>
        <v>10108487507</v>
      </c>
    </row>
    <row r="66" spans="1:17">
      <c r="A66" s="1" t="s">
        <v>81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42316</v>
      </c>
      <c r="L66" s="7"/>
      <c r="M66" s="7">
        <v>28400308676</v>
      </c>
      <c r="N66" s="7"/>
      <c r="O66" s="7">
        <v>28117759625</v>
      </c>
      <c r="P66" s="7"/>
      <c r="Q66" s="7">
        <f t="shared" si="1"/>
        <v>282549051</v>
      </c>
    </row>
    <row r="67" spans="1:17">
      <c r="A67" s="1" t="s">
        <v>198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330000</v>
      </c>
      <c r="L67" s="7"/>
      <c r="M67" s="7">
        <v>326651871407</v>
      </c>
      <c r="N67" s="7"/>
      <c r="O67" s="7">
        <v>324779643869</v>
      </c>
      <c r="P67" s="7"/>
      <c r="Q67" s="7">
        <f t="shared" si="1"/>
        <v>1872227538</v>
      </c>
    </row>
    <row r="68" spans="1:17">
      <c r="A68" s="1" t="s">
        <v>196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400000</v>
      </c>
      <c r="L68" s="7"/>
      <c r="M68" s="7">
        <v>399276784605</v>
      </c>
      <c r="N68" s="7"/>
      <c r="O68" s="7">
        <v>386037617997</v>
      </c>
      <c r="P68" s="7"/>
      <c r="Q68" s="7">
        <f t="shared" si="1"/>
        <v>13239166608</v>
      </c>
    </row>
    <row r="69" spans="1:17">
      <c r="A69" s="1" t="s">
        <v>84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704058</v>
      </c>
      <c r="L69" s="7"/>
      <c r="M69" s="7">
        <v>626558145463</v>
      </c>
      <c r="N69" s="7"/>
      <c r="O69" s="7">
        <v>571532390330</v>
      </c>
      <c r="P69" s="7"/>
      <c r="Q69" s="7">
        <f t="shared" si="1"/>
        <v>55025755133</v>
      </c>
    </row>
    <row r="70" spans="1:17">
      <c r="A70" s="1" t="s">
        <v>53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25000</v>
      </c>
      <c r="L70" s="7"/>
      <c r="M70" s="7">
        <v>15100762495</v>
      </c>
      <c r="N70" s="7"/>
      <c r="O70" s="7">
        <v>14595839878</v>
      </c>
      <c r="P70" s="7"/>
      <c r="Q70" s="7">
        <f t="shared" si="1"/>
        <v>504922617</v>
      </c>
    </row>
    <row r="71" spans="1:17">
      <c r="A71" s="1" t="s">
        <v>242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6037</v>
      </c>
      <c r="L71" s="7"/>
      <c r="M71" s="7">
        <v>6037000000</v>
      </c>
      <c r="N71" s="7"/>
      <c r="O71" s="7">
        <v>5524845650</v>
      </c>
      <c r="P71" s="7"/>
      <c r="Q71" s="7">
        <f t="shared" si="1"/>
        <v>512154350</v>
      </c>
    </row>
    <row r="72" spans="1:17">
      <c r="A72" s="1" t="s">
        <v>102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175500</v>
      </c>
      <c r="L72" s="7"/>
      <c r="M72" s="7">
        <v>143749720651</v>
      </c>
      <c r="N72" s="7"/>
      <c r="O72" s="7">
        <v>133572707427</v>
      </c>
      <c r="P72" s="7"/>
      <c r="Q72" s="7">
        <f t="shared" ref="Q72:Q82" si="2">M72-O72</f>
        <v>10177013224</v>
      </c>
    </row>
    <row r="73" spans="1:17">
      <c r="A73" s="1" t="s">
        <v>62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85" si="3">E73-G73</f>
        <v>0</v>
      </c>
      <c r="J73" s="7"/>
      <c r="K73" s="7">
        <v>392988</v>
      </c>
      <c r="L73" s="7"/>
      <c r="M73" s="7">
        <v>288303643601</v>
      </c>
      <c r="N73" s="7"/>
      <c r="O73" s="7">
        <v>276145363727</v>
      </c>
      <c r="P73" s="7"/>
      <c r="Q73" s="7">
        <f t="shared" si="2"/>
        <v>12158279874</v>
      </c>
    </row>
    <row r="74" spans="1:17">
      <c r="A74" s="1" t="s">
        <v>188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3"/>
        <v>0</v>
      </c>
      <c r="J74" s="7"/>
      <c r="K74" s="7">
        <v>115000</v>
      </c>
      <c r="L74" s="7"/>
      <c r="M74" s="7">
        <v>115000000000</v>
      </c>
      <c r="N74" s="7"/>
      <c r="O74" s="7">
        <v>114979156250</v>
      </c>
      <c r="P74" s="7"/>
      <c r="Q74" s="7">
        <f t="shared" si="2"/>
        <v>20843750</v>
      </c>
    </row>
    <row r="75" spans="1:17">
      <c r="A75" s="1" t="s">
        <v>243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3"/>
        <v>0</v>
      </c>
      <c r="J75" s="7"/>
      <c r="K75" s="7">
        <v>80986</v>
      </c>
      <c r="L75" s="7"/>
      <c r="M75" s="7">
        <v>80986000000</v>
      </c>
      <c r="N75" s="7"/>
      <c r="O75" s="7">
        <v>78472563307</v>
      </c>
      <c r="P75" s="7"/>
      <c r="Q75" s="7">
        <f t="shared" si="2"/>
        <v>2513436693</v>
      </c>
    </row>
    <row r="76" spans="1:17">
      <c r="A76" s="1" t="s">
        <v>65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3"/>
        <v>0</v>
      </c>
      <c r="J76" s="7"/>
      <c r="K76" s="7">
        <v>161700</v>
      </c>
      <c r="L76" s="7"/>
      <c r="M76" s="7">
        <v>130401586441</v>
      </c>
      <c r="N76" s="7"/>
      <c r="O76" s="7">
        <v>122952413225</v>
      </c>
      <c r="P76" s="7"/>
      <c r="Q76" s="7">
        <f t="shared" si="2"/>
        <v>7449173216</v>
      </c>
    </row>
    <row r="77" spans="1:17">
      <c r="A77" s="1" t="s">
        <v>87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3"/>
        <v>0</v>
      </c>
      <c r="J77" s="7"/>
      <c r="K77" s="7">
        <v>246437</v>
      </c>
      <c r="L77" s="7"/>
      <c r="M77" s="7">
        <v>159143654644</v>
      </c>
      <c r="N77" s="7"/>
      <c r="O77" s="7">
        <v>148348416701</v>
      </c>
      <c r="P77" s="7"/>
      <c r="Q77" s="7">
        <f t="shared" si="2"/>
        <v>10795237943</v>
      </c>
    </row>
    <row r="78" spans="1:17">
      <c r="A78" s="1" t="s">
        <v>96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3"/>
        <v>0</v>
      </c>
      <c r="J78" s="7"/>
      <c r="K78" s="7">
        <v>237512</v>
      </c>
      <c r="L78" s="7"/>
      <c r="M78" s="7">
        <v>149275131443</v>
      </c>
      <c r="N78" s="7"/>
      <c r="O78" s="7">
        <v>143907492468</v>
      </c>
      <c r="P78" s="7"/>
      <c r="Q78" s="7">
        <f t="shared" si="2"/>
        <v>5367638975</v>
      </c>
    </row>
    <row r="79" spans="1:17">
      <c r="A79" s="1" t="s">
        <v>118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3"/>
        <v>0</v>
      </c>
      <c r="J79" s="7"/>
      <c r="K79" s="7">
        <v>292230</v>
      </c>
      <c r="L79" s="7"/>
      <c r="M79" s="7">
        <v>288061987836</v>
      </c>
      <c r="N79" s="7"/>
      <c r="O79" s="7">
        <v>286034724000</v>
      </c>
      <c r="P79" s="7"/>
      <c r="Q79" s="7">
        <f t="shared" si="2"/>
        <v>2027263836</v>
      </c>
    </row>
    <row r="80" spans="1:17">
      <c r="A80" s="1" t="s">
        <v>190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3"/>
        <v>0</v>
      </c>
      <c r="J80" s="7"/>
      <c r="K80" s="7">
        <v>200000</v>
      </c>
      <c r="L80" s="7"/>
      <c r="M80" s="7">
        <v>191144126170</v>
      </c>
      <c r="N80" s="7"/>
      <c r="O80" s="7">
        <v>190602000000</v>
      </c>
      <c r="P80" s="7"/>
      <c r="Q80" s="7">
        <f t="shared" si="2"/>
        <v>542126170</v>
      </c>
    </row>
    <row r="81" spans="1:17">
      <c r="A81" s="1" t="s">
        <v>244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3"/>
        <v>0</v>
      </c>
      <c r="J81" s="7"/>
      <c r="K81" s="7">
        <v>191138</v>
      </c>
      <c r="L81" s="7"/>
      <c r="M81" s="7">
        <v>191138000000</v>
      </c>
      <c r="N81" s="7"/>
      <c r="O81" s="7">
        <v>170244424904</v>
      </c>
      <c r="P81" s="7"/>
      <c r="Q81" s="7">
        <f t="shared" si="2"/>
        <v>20893575096</v>
      </c>
    </row>
    <row r="82" spans="1:17">
      <c r="A82" s="1" t="s">
        <v>59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3"/>
        <v>0</v>
      </c>
      <c r="J82" s="7"/>
      <c r="K82" s="7">
        <v>220200</v>
      </c>
      <c r="L82" s="7"/>
      <c r="M82" s="7">
        <v>174156450423</v>
      </c>
      <c r="N82" s="7"/>
      <c r="O82" s="7">
        <v>161326624781</v>
      </c>
      <c r="P82" s="7"/>
      <c r="Q82" s="7">
        <f t="shared" si="2"/>
        <v>12829825642</v>
      </c>
    </row>
    <row r="83" spans="1:17">
      <c r="A83" s="1" t="s">
        <v>245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3"/>
        <v>0</v>
      </c>
      <c r="J83" s="7"/>
      <c r="K83" s="7">
        <v>542241</v>
      </c>
      <c r="L83" s="7"/>
      <c r="M83" s="7">
        <v>542241000000</v>
      </c>
      <c r="N83" s="7"/>
      <c r="O83" s="7">
        <v>519169421108</v>
      </c>
      <c r="P83" s="7"/>
      <c r="Q83" s="7">
        <f t="shared" ref="Q83:Q85" si="4">M83-O83</f>
        <v>23071578892</v>
      </c>
    </row>
    <row r="84" spans="1:17">
      <c r="A84" s="1" t="s">
        <v>68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3"/>
        <v>0</v>
      </c>
      <c r="J84" s="7"/>
      <c r="K84" s="7">
        <v>132000</v>
      </c>
      <c r="L84" s="7"/>
      <c r="M84" s="7">
        <v>102822740004</v>
      </c>
      <c r="N84" s="7"/>
      <c r="O84" s="7">
        <v>97022236680</v>
      </c>
      <c r="P84" s="7"/>
      <c r="Q84" s="7">
        <f t="shared" si="4"/>
        <v>5800503324</v>
      </c>
    </row>
    <row r="85" spans="1:17">
      <c r="A85" s="1" t="s">
        <v>138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3"/>
        <v>0</v>
      </c>
      <c r="J85" s="7"/>
      <c r="K85" s="7">
        <v>184100</v>
      </c>
      <c r="L85" s="7"/>
      <c r="M85" s="7">
        <v>117581933422</v>
      </c>
      <c r="N85" s="7"/>
      <c r="O85" s="7">
        <v>113008975086</v>
      </c>
      <c r="P85" s="7"/>
      <c r="Q85" s="7">
        <f t="shared" si="4"/>
        <v>4572958336</v>
      </c>
    </row>
    <row r="86" spans="1:17">
      <c r="A86" s="1" t="s">
        <v>192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>E86-G86</f>
        <v>0</v>
      </c>
      <c r="J86" s="7"/>
      <c r="K86" s="7">
        <v>100</v>
      </c>
      <c r="L86" s="7"/>
      <c r="M86" s="7">
        <v>97882257</v>
      </c>
      <c r="N86" s="7"/>
      <c r="O86" s="7">
        <v>97214614</v>
      </c>
      <c r="P86" s="7"/>
      <c r="Q86" s="7">
        <f>M86-O86</f>
        <v>667643</v>
      </c>
    </row>
    <row r="87" spans="1:17" ht="24.75" thickBot="1">
      <c r="C87" s="7"/>
      <c r="D87" s="7"/>
      <c r="E87" s="15">
        <f>SUM(E8:E86)</f>
        <v>1427084006181</v>
      </c>
      <c r="F87" s="7"/>
      <c r="G87" s="15">
        <f>SUM(G8:G86)</f>
        <v>1362551024868</v>
      </c>
      <c r="H87" s="7"/>
      <c r="I87" s="15">
        <f>SUM(I8:I86)</f>
        <v>64532981313</v>
      </c>
      <c r="J87" s="7"/>
      <c r="K87" s="7"/>
      <c r="L87" s="7"/>
      <c r="M87" s="15">
        <f>SUM(M8:M86)</f>
        <v>9252191906372</v>
      </c>
      <c r="N87" s="7"/>
      <c r="O87" s="15">
        <f>SUM(O8:O86)</f>
        <v>8865644772301</v>
      </c>
      <c r="P87" s="7"/>
      <c r="Q87" s="15">
        <f>SUM(Q8:Q86)</f>
        <v>386547134071</v>
      </c>
    </row>
    <row r="88" spans="1:17" ht="24.75" thickTop="1">
      <c r="G88" s="8"/>
      <c r="H88" s="8">
        <f t="shared" ref="H88" si="5">SUM(H8:H38)</f>
        <v>0</v>
      </c>
      <c r="I88" s="8"/>
      <c r="J88" s="8"/>
      <c r="K88" s="8"/>
      <c r="L88" s="8"/>
      <c r="M88" s="8"/>
      <c r="N88" s="8"/>
      <c r="O88" s="8"/>
      <c r="P88" s="8"/>
      <c r="Q88" s="8"/>
    </row>
    <row r="91" spans="1:17">
      <c r="G91" s="8"/>
      <c r="H91" s="8">
        <f t="shared" ref="H91" si="6">SUM(H39:H86)</f>
        <v>0</v>
      </c>
      <c r="I91" s="8"/>
      <c r="J91" s="8"/>
      <c r="K91" s="8"/>
      <c r="L91" s="8"/>
      <c r="M91" s="8"/>
      <c r="N91" s="8"/>
      <c r="O91" s="8"/>
      <c r="P91" s="8"/>
      <c r="Q91" s="8"/>
    </row>
    <row r="93" spans="1:17">
      <c r="I93" s="3"/>
      <c r="Q93" s="3"/>
    </row>
    <row r="94" spans="1:17">
      <c r="I94" s="3"/>
      <c r="Q94" s="3"/>
    </row>
    <row r="95" spans="1:17">
      <c r="I95" s="3"/>
      <c r="Q95" s="3"/>
    </row>
    <row r="96" spans="1:17">
      <c r="I96" s="3"/>
      <c r="Q96" s="3"/>
    </row>
    <row r="97" spans="17:17">
      <c r="Q9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3"/>
  <sheetViews>
    <sheetView rightToLeft="1" workbookViewId="0">
      <selection activeCell="E43" sqref="E43"/>
    </sheetView>
  </sheetViews>
  <sheetFormatPr defaultRowHeight="24"/>
  <cols>
    <col min="1" max="1" width="39.5703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.75">
      <c r="A3" s="16" t="s">
        <v>175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.75">
      <c r="A6" s="16" t="s">
        <v>3</v>
      </c>
      <c r="C6" s="17" t="s">
        <v>177</v>
      </c>
      <c r="D6" s="17" t="s">
        <v>177</v>
      </c>
      <c r="E6" s="17" t="s">
        <v>177</v>
      </c>
      <c r="F6" s="17" t="s">
        <v>177</v>
      </c>
      <c r="G6" s="17" t="s">
        <v>177</v>
      </c>
      <c r="H6" s="17" t="s">
        <v>177</v>
      </c>
      <c r="I6" s="17" t="s">
        <v>177</v>
      </c>
      <c r="J6" s="17" t="s">
        <v>177</v>
      </c>
      <c r="K6" s="17" t="s">
        <v>177</v>
      </c>
      <c r="M6" s="17" t="s">
        <v>178</v>
      </c>
      <c r="N6" s="17" t="s">
        <v>178</v>
      </c>
      <c r="O6" s="17" t="s">
        <v>178</v>
      </c>
      <c r="P6" s="17" t="s">
        <v>178</v>
      </c>
      <c r="Q6" s="17" t="s">
        <v>178</v>
      </c>
      <c r="R6" s="17" t="s">
        <v>178</v>
      </c>
      <c r="S6" s="17" t="s">
        <v>178</v>
      </c>
      <c r="T6" s="17" t="s">
        <v>178</v>
      </c>
      <c r="U6" s="17" t="s">
        <v>178</v>
      </c>
    </row>
    <row r="7" spans="1:21" ht="24.75">
      <c r="A7" s="17" t="s">
        <v>3</v>
      </c>
      <c r="C7" s="17" t="s">
        <v>246</v>
      </c>
      <c r="E7" s="17" t="s">
        <v>247</v>
      </c>
      <c r="G7" s="17" t="s">
        <v>248</v>
      </c>
      <c r="I7" s="17" t="s">
        <v>159</v>
      </c>
      <c r="K7" s="17" t="s">
        <v>249</v>
      </c>
      <c r="M7" s="17" t="s">
        <v>246</v>
      </c>
      <c r="O7" s="17" t="s">
        <v>247</v>
      </c>
      <c r="Q7" s="17" t="s">
        <v>248</v>
      </c>
      <c r="S7" s="17" t="s">
        <v>159</v>
      </c>
      <c r="U7" s="17" t="s">
        <v>249</v>
      </c>
    </row>
    <row r="8" spans="1:21">
      <c r="A8" s="1" t="s">
        <v>24</v>
      </c>
      <c r="C8" s="7">
        <v>0</v>
      </c>
      <c r="D8" s="7"/>
      <c r="E8" s="7">
        <v>15880255</v>
      </c>
      <c r="F8" s="7"/>
      <c r="G8" s="7">
        <v>2328193515</v>
      </c>
      <c r="H8" s="7"/>
      <c r="I8" s="7">
        <f>C8+E8+G8</f>
        <v>2344073770</v>
      </c>
      <c r="J8" s="7"/>
      <c r="K8" s="10">
        <f>I8/$I$42</f>
        <v>-0.48143576156979156</v>
      </c>
      <c r="L8" s="7"/>
      <c r="M8" s="7">
        <v>0</v>
      </c>
      <c r="N8" s="7"/>
      <c r="O8" s="7">
        <v>134287183</v>
      </c>
      <c r="P8" s="7"/>
      <c r="Q8" s="7">
        <v>2328189495</v>
      </c>
      <c r="R8" s="7"/>
      <c r="S8" s="7">
        <f>M8+O8+Q8</f>
        <v>2462476678</v>
      </c>
      <c r="T8" s="7"/>
      <c r="U8" s="10">
        <f>S8/$S$42</f>
        <v>4.5847944099429619E-2</v>
      </c>
    </row>
    <row r="9" spans="1:21">
      <c r="A9" s="1" t="s">
        <v>33</v>
      </c>
      <c r="C9" s="7">
        <v>0</v>
      </c>
      <c r="D9" s="7"/>
      <c r="E9" s="7">
        <v>0</v>
      </c>
      <c r="F9" s="7"/>
      <c r="G9" s="7">
        <v>251039048</v>
      </c>
      <c r="H9" s="7"/>
      <c r="I9" s="7">
        <f t="shared" ref="I9:I41" si="0">C9+E9+G9</f>
        <v>251039048</v>
      </c>
      <c r="J9" s="7"/>
      <c r="K9" s="10">
        <f t="shared" ref="K9:K41" si="1">I9/$I$42</f>
        <v>-5.1559458923357795E-2</v>
      </c>
      <c r="L9" s="7"/>
      <c r="M9" s="7">
        <v>0</v>
      </c>
      <c r="N9" s="7"/>
      <c r="O9" s="7">
        <v>0</v>
      </c>
      <c r="P9" s="7"/>
      <c r="Q9" s="7">
        <v>251039048</v>
      </c>
      <c r="R9" s="7"/>
      <c r="S9" s="7">
        <f t="shared" ref="S9:S41" si="2">M9+O9+Q9</f>
        <v>251039048</v>
      </c>
      <c r="T9" s="7"/>
      <c r="U9" s="10">
        <f t="shared" ref="U9:U41" si="3">S9/$S$42</f>
        <v>4.6740033488666521E-3</v>
      </c>
    </row>
    <row r="10" spans="1:21">
      <c r="A10" s="1" t="s">
        <v>25</v>
      </c>
      <c r="C10" s="7">
        <v>0</v>
      </c>
      <c r="D10" s="7"/>
      <c r="E10" s="7">
        <v>0</v>
      </c>
      <c r="F10" s="7"/>
      <c r="G10" s="7">
        <v>87685423</v>
      </c>
      <c r="H10" s="7"/>
      <c r="I10" s="7">
        <f t="shared" si="0"/>
        <v>87685423</v>
      </c>
      <c r="J10" s="7"/>
      <c r="K10" s="10">
        <f t="shared" si="1"/>
        <v>-1.8009202159441559E-2</v>
      </c>
      <c r="L10" s="7"/>
      <c r="M10" s="7">
        <v>0</v>
      </c>
      <c r="N10" s="7"/>
      <c r="O10" s="7">
        <v>0</v>
      </c>
      <c r="P10" s="7"/>
      <c r="Q10" s="7">
        <v>87685423</v>
      </c>
      <c r="R10" s="7"/>
      <c r="S10" s="7">
        <f t="shared" si="2"/>
        <v>87685423</v>
      </c>
      <c r="T10" s="7"/>
      <c r="U10" s="10">
        <f t="shared" si="3"/>
        <v>1.6325825166003216E-3</v>
      </c>
    </row>
    <row r="11" spans="1:21">
      <c r="A11" s="1" t="s">
        <v>18</v>
      </c>
      <c r="C11" s="7">
        <v>0</v>
      </c>
      <c r="D11" s="7"/>
      <c r="E11" s="7">
        <v>4687980938</v>
      </c>
      <c r="F11" s="7"/>
      <c r="G11" s="7">
        <v>-2431280030</v>
      </c>
      <c r="H11" s="7"/>
      <c r="I11" s="7">
        <f t="shared" si="0"/>
        <v>2256700908</v>
      </c>
      <c r="J11" s="7"/>
      <c r="K11" s="10">
        <f t="shared" si="1"/>
        <v>-0.46349075450736354</v>
      </c>
      <c r="L11" s="7"/>
      <c r="M11" s="7">
        <v>27803250000</v>
      </c>
      <c r="N11" s="7"/>
      <c r="O11" s="7">
        <v>-4643045657</v>
      </c>
      <c r="P11" s="7"/>
      <c r="Q11" s="7">
        <v>-7867986546</v>
      </c>
      <c r="R11" s="7"/>
      <c r="S11" s="7">
        <f t="shared" si="2"/>
        <v>15292217797</v>
      </c>
      <c r="T11" s="7"/>
      <c r="U11" s="10">
        <f t="shared" si="3"/>
        <v>0.28472015713976184</v>
      </c>
    </row>
    <row r="12" spans="1:21">
      <c r="A12" s="1" t="s">
        <v>17</v>
      </c>
      <c r="C12" s="7">
        <v>0</v>
      </c>
      <c r="D12" s="7"/>
      <c r="E12" s="7">
        <v>0</v>
      </c>
      <c r="F12" s="7"/>
      <c r="G12" s="7">
        <v>233109065</v>
      </c>
      <c r="H12" s="7"/>
      <c r="I12" s="7">
        <f t="shared" si="0"/>
        <v>233109065</v>
      </c>
      <c r="J12" s="7"/>
      <c r="K12" s="10">
        <f t="shared" si="1"/>
        <v>-4.7876923360264827E-2</v>
      </c>
      <c r="L12" s="7"/>
      <c r="M12" s="7">
        <v>0</v>
      </c>
      <c r="N12" s="7"/>
      <c r="O12" s="7">
        <v>0</v>
      </c>
      <c r="P12" s="7"/>
      <c r="Q12" s="7">
        <v>233109065</v>
      </c>
      <c r="R12" s="7"/>
      <c r="S12" s="7">
        <f t="shared" si="2"/>
        <v>233109065</v>
      </c>
      <c r="T12" s="7"/>
      <c r="U12" s="10">
        <f t="shared" si="3"/>
        <v>4.340171615298565E-3</v>
      </c>
    </row>
    <row r="13" spans="1:21">
      <c r="A13" s="1" t="s">
        <v>34</v>
      </c>
      <c r="C13" s="7">
        <v>0</v>
      </c>
      <c r="D13" s="7"/>
      <c r="E13" s="7">
        <v>0</v>
      </c>
      <c r="F13" s="7"/>
      <c r="G13" s="7">
        <v>130557192</v>
      </c>
      <c r="H13" s="7"/>
      <c r="I13" s="7">
        <f t="shared" si="0"/>
        <v>130557192</v>
      </c>
      <c r="J13" s="7"/>
      <c r="K13" s="10">
        <f t="shared" si="1"/>
        <v>-2.681438697167517E-2</v>
      </c>
      <c r="L13" s="7"/>
      <c r="M13" s="7">
        <v>0</v>
      </c>
      <c r="N13" s="7"/>
      <c r="O13" s="7">
        <v>0</v>
      </c>
      <c r="P13" s="7"/>
      <c r="Q13" s="7">
        <v>130557192</v>
      </c>
      <c r="R13" s="7"/>
      <c r="S13" s="7">
        <f t="shared" si="2"/>
        <v>130557192</v>
      </c>
      <c r="T13" s="7"/>
      <c r="U13" s="10">
        <f t="shared" si="3"/>
        <v>2.4307961549735737E-3</v>
      </c>
    </row>
    <row r="14" spans="1:21">
      <c r="A14" s="1" t="s">
        <v>29</v>
      </c>
      <c r="C14" s="7">
        <v>0</v>
      </c>
      <c r="D14" s="7"/>
      <c r="E14" s="7">
        <v>0</v>
      </c>
      <c r="F14" s="7"/>
      <c r="G14" s="7">
        <v>-1648947161</v>
      </c>
      <c r="H14" s="7"/>
      <c r="I14" s="7">
        <f t="shared" si="0"/>
        <v>-1648947161</v>
      </c>
      <c r="J14" s="7"/>
      <c r="K14" s="10">
        <f t="shared" si="1"/>
        <v>0.33866772556581298</v>
      </c>
      <c r="L14" s="7"/>
      <c r="M14" s="7">
        <v>10029882000</v>
      </c>
      <c r="N14" s="7"/>
      <c r="O14" s="7">
        <v>0</v>
      </c>
      <c r="P14" s="7"/>
      <c r="Q14" s="7">
        <v>-7957022908</v>
      </c>
      <c r="R14" s="7"/>
      <c r="S14" s="7">
        <f t="shared" si="2"/>
        <v>2072859092</v>
      </c>
      <c r="T14" s="7"/>
      <c r="U14" s="10">
        <f t="shared" si="3"/>
        <v>3.8593798115967547E-2</v>
      </c>
    </row>
    <row r="15" spans="1:21">
      <c r="A15" s="1" t="s">
        <v>21</v>
      </c>
      <c r="C15" s="7">
        <v>0</v>
      </c>
      <c r="D15" s="7"/>
      <c r="E15" s="7">
        <v>0</v>
      </c>
      <c r="F15" s="7"/>
      <c r="G15" s="7">
        <v>-52832566</v>
      </c>
      <c r="H15" s="7"/>
      <c r="I15" s="7">
        <f t="shared" si="0"/>
        <v>-52832566</v>
      </c>
      <c r="J15" s="7"/>
      <c r="K15" s="10">
        <f t="shared" si="1"/>
        <v>1.0850975329115293E-2</v>
      </c>
      <c r="L15" s="7"/>
      <c r="M15" s="7">
        <v>0</v>
      </c>
      <c r="N15" s="7"/>
      <c r="O15" s="7">
        <v>0</v>
      </c>
      <c r="P15" s="7"/>
      <c r="Q15" s="7">
        <v>-52832566</v>
      </c>
      <c r="R15" s="7"/>
      <c r="S15" s="7">
        <f t="shared" si="2"/>
        <v>-52832566</v>
      </c>
      <c r="T15" s="7"/>
      <c r="U15" s="10">
        <f t="shared" si="3"/>
        <v>-9.8367004010156385E-4</v>
      </c>
    </row>
    <row r="16" spans="1:21">
      <c r="A16" s="1" t="s">
        <v>16</v>
      </c>
      <c r="C16" s="7">
        <v>0</v>
      </c>
      <c r="D16" s="7"/>
      <c r="E16" s="7">
        <v>0</v>
      </c>
      <c r="F16" s="7"/>
      <c r="G16" s="7">
        <v>2601132043</v>
      </c>
      <c r="H16" s="7"/>
      <c r="I16" s="7">
        <f t="shared" si="0"/>
        <v>2601132043</v>
      </c>
      <c r="J16" s="7"/>
      <c r="K16" s="10">
        <f t="shared" si="1"/>
        <v>-0.53423147432143003</v>
      </c>
      <c r="L16" s="7"/>
      <c r="M16" s="7">
        <v>656715614</v>
      </c>
      <c r="N16" s="7"/>
      <c r="O16" s="7">
        <v>0</v>
      </c>
      <c r="P16" s="7"/>
      <c r="Q16" s="7">
        <v>4278175172</v>
      </c>
      <c r="R16" s="7"/>
      <c r="S16" s="7">
        <f t="shared" si="2"/>
        <v>4934890786</v>
      </c>
      <c r="T16" s="7"/>
      <c r="U16" s="10">
        <f t="shared" si="3"/>
        <v>9.188090953904185E-2</v>
      </c>
    </row>
    <row r="17" spans="1:21">
      <c r="A17" s="1" t="s">
        <v>26</v>
      </c>
      <c r="C17" s="7">
        <v>0</v>
      </c>
      <c r="D17" s="7"/>
      <c r="E17" s="7">
        <v>0</v>
      </c>
      <c r="F17" s="7"/>
      <c r="G17" s="7">
        <v>-3174475625</v>
      </c>
      <c r="H17" s="7"/>
      <c r="I17" s="7">
        <f t="shared" si="0"/>
        <v>-3174475625</v>
      </c>
      <c r="J17" s="7"/>
      <c r="K17" s="10">
        <f t="shared" si="1"/>
        <v>0.65198719838352825</v>
      </c>
      <c r="L17" s="7"/>
      <c r="M17" s="7">
        <v>8685000000</v>
      </c>
      <c r="N17" s="7"/>
      <c r="O17" s="7">
        <v>0</v>
      </c>
      <c r="P17" s="7"/>
      <c r="Q17" s="7">
        <v>-6433832914</v>
      </c>
      <c r="R17" s="7"/>
      <c r="S17" s="7">
        <f t="shared" si="2"/>
        <v>2251167086</v>
      </c>
      <c r="T17" s="7"/>
      <c r="U17" s="10">
        <f t="shared" si="3"/>
        <v>4.1913648823359073E-2</v>
      </c>
    </row>
    <row r="18" spans="1:21">
      <c r="A18" s="1" t="s">
        <v>32</v>
      </c>
      <c r="C18" s="7">
        <v>0</v>
      </c>
      <c r="D18" s="7"/>
      <c r="E18" s="7">
        <v>0</v>
      </c>
      <c r="F18" s="7"/>
      <c r="G18" s="7">
        <v>284912075</v>
      </c>
      <c r="H18" s="7"/>
      <c r="I18" s="7">
        <f t="shared" si="0"/>
        <v>284912075</v>
      </c>
      <c r="J18" s="7"/>
      <c r="K18" s="10">
        <f t="shared" si="1"/>
        <v>-5.8516444133946591E-2</v>
      </c>
      <c r="L18" s="7"/>
      <c r="M18" s="7">
        <v>0</v>
      </c>
      <c r="N18" s="7"/>
      <c r="O18" s="7">
        <v>0</v>
      </c>
      <c r="P18" s="7"/>
      <c r="Q18" s="7">
        <v>284912075</v>
      </c>
      <c r="R18" s="7"/>
      <c r="S18" s="7">
        <f t="shared" si="2"/>
        <v>284912075</v>
      </c>
      <c r="T18" s="7"/>
      <c r="U18" s="10">
        <f t="shared" si="3"/>
        <v>5.3046727323573448E-3</v>
      </c>
    </row>
    <row r="19" spans="1:21">
      <c r="A19" s="1" t="s">
        <v>27</v>
      </c>
      <c r="C19" s="7">
        <v>0</v>
      </c>
      <c r="D19" s="7"/>
      <c r="E19" s="7">
        <v>0</v>
      </c>
      <c r="F19" s="7"/>
      <c r="G19" s="7">
        <v>260499343</v>
      </c>
      <c r="H19" s="7"/>
      <c r="I19" s="7">
        <f t="shared" si="0"/>
        <v>260499343</v>
      </c>
      <c r="J19" s="7"/>
      <c r="K19" s="10">
        <f t="shared" si="1"/>
        <v>-5.3502454227639495E-2</v>
      </c>
      <c r="L19" s="7"/>
      <c r="M19" s="7">
        <v>0</v>
      </c>
      <c r="N19" s="7"/>
      <c r="O19" s="7">
        <v>0</v>
      </c>
      <c r="P19" s="7"/>
      <c r="Q19" s="7">
        <v>260499343</v>
      </c>
      <c r="R19" s="7"/>
      <c r="S19" s="7">
        <f t="shared" si="2"/>
        <v>260499343</v>
      </c>
      <c r="T19" s="7"/>
      <c r="U19" s="10">
        <f t="shared" si="3"/>
        <v>4.8501410886467458E-3</v>
      </c>
    </row>
    <row r="20" spans="1:21">
      <c r="A20" s="1" t="s">
        <v>31</v>
      </c>
      <c r="C20" s="7">
        <v>0</v>
      </c>
      <c r="D20" s="7"/>
      <c r="E20" s="7">
        <v>0</v>
      </c>
      <c r="F20" s="7"/>
      <c r="G20" s="7">
        <v>99268756</v>
      </c>
      <c r="H20" s="7"/>
      <c r="I20" s="7">
        <f t="shared" si="0"/>
        <v>99268756</v>
      </c>
      <c r="J20" s="7"/>
      <c r="K20" s="10">
        <f t="shared" si="1"/>
        <v>-2.038823596620247E-2</v>
      </c>
      <c r="L20" s="7"/>
      <c r="M20" s="7">
        <v>0</v>
      </c>
      <c r="N20" s="7"/>
      <c r="O20" s="7">
        <v>0</v>
      </c>
      <c r="P20" s="7"/>
      <c r="Q20" s="7">
        <v>606551597</v>
      </c>
      <c r="R20" s="7"/>
      <c r="S20" s="7">
        <f t="shared" si="2"/>
        <v>606551597</v>
      </c>
      <c r="T20" s="7"/>
      <c r="U20" s="10">
        <f t="shared" si="3"/>
        <v>1.1293160240308176E-2</v>
      </c>
    </row>
    <row r="21" spans="1:21">
      <c r="A21" s="1" t="s">
        <v>19</v>
      </c>
      <c r="C21" s="7">
        <v>0</v>
      </c>
      <c r="D21" s="7"/>
      <c r="E21" s="7">
        <v>0</v>
      </c>
      <c r="F21" s="7"/>
      <c r="G21" s="7">
        <v>-1283409893</v>
      </c>
      <c r="H21" s="7"/>
      <c r="I21" s="7">
        <f t="shared" si="0"/>
        <v>-1283409893</v>
      </c>
      <c r="J21" s="7"/>
      <c r="K21" s="10">
        <f t="shared" si="1"/>
        <v>0.26359213910006751</v>
      </c>
      <c r="L21" s="7"/>
      <c r="M21" s="7">
        <v>3246101250</v>
      </c>
      <c r="N21" s="7"/>
      <c r="O21" s="7">
        <v>0</v>
      </c>
      <c r="P21" s="7"/>
      <c r="Q21" s="7">
        <v>-1262761994</v>
      </c>
      <c r="R21" s="7"/>
      <c r="S21" s="7">
        <f t="shared" si="2"/>
        <v>1983339256</v>
      </c>
      <c r="T21" s="7"/>
      <c r="U21" s="10">
        <f t="shared" si="3"/>
        <v>3.6927061341001793E-2</v>
      </c>
    </row>
    <row r="22" spans="1:21">
      <c r="A22" s="1" t="s">
        <v>22</v>
      </c>
      <c r="C22" s="7">
        <v>0</v>
      </c>
      <c r="D22" s="7"/>
      <c r="E22" s="7">
        <v>0</v>
      </c>
      <c r="F22" s="7"/>
      <c r="G22" s="7">
        <v>-8616750492</v>
      </c>
      <c r="H22" s="7"/>
      <c r="I22" s="7">
        <f t="shared" si="0"/>
        <v>-8616750492</v>
      </c>
      <c r="J22" s="7"/>
      <c r="K22" s="10">
        <f t="shared" si="1"/>
        <v>1.769744573940135</v>
      </c>
      <c r="L22" s="7"/>
      <c r="M22" s="7">
        <v>19035000000</v>
      </c>
      <c r="N22" s="7"/>
      <c r="O22" s="7">
        <v>0</v>
      </c>
      <c r="P22" s="7"/>
      <c r="Q22" s="7">
        <v>-16199919589</v>
      </c>
      <c r="R22" s="7"/>
      <c r="S22" s="7">
        <f t="shared" si="2"/>
        <v>2835080411</v>
      </c>
      <c r="T22" s="7"/>
      <c r="U22" s="10">
        <f t="shared" si="3"/>
        <v>5.2785315435550262E-2</v>
      </c>
    </row>
    <row r="23" spans="1:21">
      <c r="A23" s="1" t="s">
        <v>23</v>
      </c>
      <c r="C23" s="7">
        <v>0</v>
      </c>
      <c r="D23" s="7"/>
      <c r="E23" s="7">
        <v>0</v>
      </c>
      <c r="F23" s="7"/>
      <c r="G23" s="7">
        <v>1314520752</v>
      </c>
      <c r="H23" s="7"/>
      <c r="I23" s="7">
        <f t="shared" si="0"/>
        <v>1314520752</v>
      </c>
      <c r="J23" s="7"/>
      <c r="K23" s="10">
        <f t="shared" si="1"/>
        <v>-0.2699818185920041</v>
      </c>
      <c r="L23" s="7"/>
      <c r="M23" s="7">
        <v>0</v>
      </c>
      <c r="N23" s="7"/>
      <c r="O23" s="7">
        <v>0</v>
      </c>
      <c r="P23" s="7"/>
      <c r="Q23" s="7">
        <v>1314520752</v>
      </c>
      <c r="R23" s="7"/>
      <c r="S23" s="7">
        <f t="shared" si="2"/>
        <v>1314520752</v>
      </c>
      <c r="T23" s="7"/>
      <c r="U23" s="10">
        <f t="shared" si="3"/>
        <v>2.4474576548755515E-2</v>
      </c>
    </row>
    <row r="24" spans="1:21">
      <c r="A24" s="1" t="s">
        <v>225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10">
        <f t="shared" si="1"/>
        <v>0</v>
      </c>
      <c r="L24" s="7"/>
      <c r="M24" s="7">
        <v>0</v>
      </c>
      <c r="N24" s="7"/>
      <c r="O24" s="7">
        <v>0</v>
      </c>
      <c r="P24" s="7"/>
      <c r="Q24" s="7">
        <v>148093663</v>
      </c>
      <c r="R24" s="7"/>
      <c r="S24" s="7">
        <f t="shared" si="2"/>
        <v>148093663</v>
      </c>
      <c r="T24" s="7"/>
      <c r="U24" s="10">
        <f t="shared" si="3"/>
        <v>2.7573012339017849E-3</v>
      </c>
    </row>
    <row r="25" spans="1:21">
      <c r="A25" s="1" t="s">
        <v>226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10">
        <f t="shared" si="1"/>
        <v>0</v>
      </c>
      <c r="L25" s="7"/>
      <c r="M25" s="7">
        <v>0</v>
      </c>
      <c r="N25" s="7"/>
      <c r="O25" s="7">
        <v>0</v>
      </c>
      <c r="P25" s="7"/>
      <c r="Q25" s="7">
        <v>13079569935</v>
      </c>
      <c r="R25" s="7"/>
      <c r="S25" s="7">
        <f t="shared" si="2"/>
        <v>13079569935</v>
      </c>
      <c r="T25" s="7"/>
      <c r="U25" s="10">
        <f t="shared" si="3"/>
        <v>0.24352368352641926</v>
      </c>
    </row>
    <row r="26" spans="1:21">
      <c r="A26" s="1" t="s">
        <v>227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10">
        <f t="shared" si="1"/>
        <v>0</v>
      </c>
      <c r="L26" s="7"/>
      <c r="M26" s="7">
        <v>0</v>
      </c>
      <c r="N26" s="7"/>
      <c r="O26" s="7">
        <v>0</v>
      </c>
      <c r="P26" s="7"/>
      <c r="Q26" s="7">
        <v>-257209152</v>
      </c>
      <c r="R26" s="7"/>
      <c r="S26" s="7">
        <f t="shared" si="2"/>
        <v>-257209152</v>
      </c>
      <c r="T26" s="7"/>
      <c r="U26" s="10">
        <f t="shared" si="3"/>
        <v>-4.7888822371854748E-3</v>
      </c>
    </row>
    <row r="27" spans="1:21">
      <c r="A27" s="1" t="s">
        <v>228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10">
        <f t="shared" si="1"/>
        <v>0</v>
      </c>
      <c r="L27" s="7"/>
      <c r="M27" s="7">
        <v>0</v>
      </c>
      <c r="N27" s="7"/>
      <c r="O27" s="7">
        <v>0</v>
      </c>
      <c r="P27" s="7"/>
      <c r="Q27" s="7">
        <v>3801553758</v>
      </c>
      <c r="R27" s="7"/>
      <c r="S27" s="7">
        <f t="shared" si="2"/>
        <v>3801553758</v>
      </c>
      <c r="T27" s="7"/>
      <c r="U27" s="10">
        <f t="shared" si="3"/>
        <v>7.0779725852802816E-2</v>
      </c>
    </row>
    <row r="28" spans="1:21">
      <c r="A28" s="1" t="s">
        <v>229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10">
        <f t="shared" si="1"/>
        <v>0</v>
      </c>
      <c r="L28" s="7"/>
      <c r="M28" s="7">
        <v>0</v>
      </c>
      <c r="N28" s="7"/>
      <c r="O28" s="7">
        <v>0</v>
      </c>
      <c r="P28" s="7"/>
      <c r="Q28" s="7">
        <v>-328449218</v>
      </c>
      <c r="R28" s="7"/>
      <c r="S28" s="7">
        <f t="shared" si="2"/>
        <v>-328449218</v>
      </c>
      <c r="T28" s="7"/>
      <c r="U28" s="10">
        <f t="shared" si="3"/>
        <v>-6.1152747235746086E-3</v>
      </c>
    </row>
    <row r="29" spans="1:21">
      <c r="A29" s="1" t="s">
        <v>230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10">
        <f t="shared" si="1"/>
        <v>0</v>
      </c>
      <c r="L29" s="7"/>
      <c r="M29" s="7">
        <v>0</v>
      </c>
      <c r="N29" s="7"/>
      <c r="O29" s="7">
        <v>0</v>
      </c>
      <c r="P29" s="7"/>
      <c r="Q29" s="7">
        <v>-47079961</v>
      </c>
      <c r="R29" s="7"/>
      <c r="S29" s="7">
        <f t="shared" si="2"/>
        <v>-47079961</v>
      </c>
      <c r="T29" s="7"/>
      <c r="U29" s="10">
        <f t="shared" si="3"/>
        <v>-8.7656441151940376E-4</v>
      </c>
    </row>
    <row r="30" spans="1:21">
      <c r="A30" s="1" t="s">
        <v>15</v>
      </c>
      <c r="C30" s="7">
        <v>0</v>
      </c>
      <c r="D30" s="7"/>
      <c r="E30" s="7">
        <v>12641196</v>
      </c>
      <c r="F30" s="7"/>
      <c r="G30" s="7">
        <v>0</v>
      </c>
      <c r="H30" s="7"/>
      <c r="I30" s="7">
        <f t="shared" si="0"/>
        <v>12641196</v>
      </c>
      <c r="J30" s="7"/>
      <c r="K30" s="10">
        <f t="shared" si="1"/>
        <v>-2.5963021732942314E-3</v>
      </c>
      <c r="L30" s="7"/>
      <c r="M30" s="7">
        <v>34494000</v>
      </c>
      <c r="N30" s="7"/>
      <c r="O30" s="7">
        <v>129648430</v>
      </c>
      <c r="P30" s="7"/>
      <c r="Q30" s="7">
        <v>-7969</v>
      </c>
      <c r="R30" s="7"/>
      <c r="S30" s="7">
        <f t="shared" si="2"/>
        <v>164134461</v>
      </c>
      <c r="T30" s="7"/>
      <c r="U30" s="10">
        <f t="shared" si="3"/>
        <v>3.0559589294587466E-3</v>
      </c>
    </row>
    <row r="31" spans="1:21">
      <c r="A31" s="1" t="s">
        <v>231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10">
        <f t="shared" si="1"/>
        <v>0</v>
      </c>
      <c r="L31" s="7"/>
      <c r="M31" s="7">
        <v>0</v>
      </c>
      <c r="N31" s="7"/>
      <c r="O31" s="7">
        <v>0</v>
      </c>
      <c r="P31" s="7"/>
      <c r="Q31" s="7">
        <v>943950524</v>
      </c>
      <c r="R31" s="7"/>
      <c r="S31" s="7">
        <f t="shared" si="2"/>
        <v>943950524</v>
      </c>
      <c r="T31" s="7"/>
      <c r="U31" s="10">
        <f t="shared" si="3"/>
        <v>1.7575066291441763E-2</v>
      </c>
    </row>
    <row r="32" spans="1:21">
      <c r="A32" s="1" t="s">
        <v>232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10">
        <f t="shared" si="1"/>
        <v>0</v>
      </c>
      <c r="L32" s="7"/>
      <c r="M32" s="7">
        <v>0</v>
      </c>
      <c r="N32" s="7"/>
      <c r="O32" s="7">
        <v>0</v>
      </c>
      <c r="P32" s="7"/>
      <c r="Q32" s="7">
        <v>-22237185</v>
      </c>
      <c r="R32" s="7"/>
      <c r="S32" s="7">
        <f t="shared" si="2"/>
        <v>-22237185</v>
      </c>
      <c r="T32" s="7"/>
      <c r="U32" s="10">
        <f t="shared" si="3"/>
        <v>-4.1402593734886725E-4</v>
      </c>
    </row>
    <row r="33" spans="1:21">
      <c r="A33" s="1" t="s">
        <v>233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10">
        <f t="shared" si="1"/>
        <v>0</v>
      </c>
      <c r="L33" s="7"/>
      <c r="M33" s="7">
        <v>0</v>
      </c>
      <c r="N33" s="7"/>
      <c r="O33" s="7">
        <v>0</v>
      </c>
      <c r="P33" s="7"/>
      <c r="Q33" s="7">
        <v>-22716900</v>
      </c>
      <c r="R33" s="7"/>
      <c r="S33" s="7">
        <f t="shared" si="2"/>
        <v>-22716900</v>
      </c>
      <c r="T33" s="7"/>
      <c r="U33" s="10">
        <f t="shared" si="3"/>
        <v>-4.2295757381883014E-4</v>
      </c>
    </row>
    <row r="34" spans="1:21">
      <c r="A34" s="1" t="s">
        <v>211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10">
        <f t="shared" si="1"/>
        <v>0</v>
      </c>
      <c r="L34" s="7"/>
      <c r="M34" s="7">
        <v>11730000000</v>
      </c>
      <c r="N34" s="7"/>
      <c r="O34" s="7">
        <v>0</v>
      </c>
      <c r="P34" s="7"/>
      <c r="Q34" s="7">
        <v>-8463355981</v>
      </c>
      <c r="R34" s="7"/>
      <c r="S34" s="7">
        <f t="shared" si="2"/>
        <v>3266644019</v>
      </c>
      <c r="T34" s="7"/>
      <c r="U34" s="10">
        <f t="shared" si="3"/>
        <v>6.0820438915786597E-2</v>
      </c>
    </row>
    <row r="35" spans="1:21">
      <c r="A35" s="1" t="s">
        <v>216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10">
        <f t="shared" si="1"/>
        <v>0</v>
      </c>
      <c r="L35" s="7"/>
      <c r="M35" s="7">
        <v>4122144000</v>
      </c>
      <c r="N35" s="7"/>
      <c r="O35" s="7">
        <v>0</v>
      </c>
      <c r="P35" s="7"/>
      <c r="Q35" s="7">
        <v>-5001585015</v>
      </c>
      <c r="R35" s="7"/>
      <c r="S35" s="7">
        <f t="shared" si="2"/>
        <v>-879441015</v>
      </c>
      <c r="T35" s="7"/>
      <c r="U35" s="10">
        <f t="shared" si="3"/>
        <v>-1.6373987560854227E-2</v>
      </c>
    </row>
    <row r="36" spans="1:21">
      <c r="A36" s="1" t="s">
        <v>234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10">
        <f t="shared" si="1"/>
        <v>0</v>
      </c>
      <c r="L36" s="7"/>
      <c r="M36" s="7">
        <v>0</v>
      </c>
      <c r="N36" s="7"/>
      <c r="O36" s="7">
        <v>0</v>
      </c>
      <c r="P36" s="7"/>
      <c r="Q36" s="7">
        <v>-123514854</v>
      </c>
      <c r="R36" s="7"/>
      <c r="S36" s="7">
        <f t="shared" si="2"/>
        <v>-123514854</v>
      </c>
      <c r="T36" s="7"/>
      <c r="U36" s="10">
        <f t="shared" si="3"/>
        <v>-2.2996774638452881E-3</v>
      </c>
    </row>
    <row r="37" spans="1:21">
      <c r="A37" s="1" t="s">
        <v>213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10">
        <f t="shared" si="1"/>
        <v>0</v>
      </c>
      <c r="L37" s="7"/>
      <c r="M37" s="7">
        <v>3141600000</v>
      </c>
      <c r="N37" s="7"/>
      <c r="O37" s="7">
        <v>0</v>
      </c>
      <c r="P37" s="7"/>
      <c r="Q37" s="7">
        <v>-3825463949</v>
      </c>
      <c r="R37" s="7"/>
      <c r="S37" s="7">
        <f t="shared" si="2"/>
        <v>-683863949</v>
      </c>
      <c r="T37" s="7"/>
      <c r="U37" s="10">
        <f t="shared" si="3"/>
        <v>-1.2732610377789408E-2</v>
      </c>
    </row>
    <row r="38" spans="1:21">
      <c r="A38" s="1" t="s">
        <v>235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10">
        <f t="shared" si="1"/>
        <v>0</v>
      </c>
      <c r="L38" s="7"/>
      <c r="M38" s="7">
        <v>0</v>
      </c>
      <c r="N38" s="7"/>
      <c r="O38" s="7">
        <v>0</v>
      </c>
      <c r="P38" s="7"/>
      <c r="Q38" s="7">
        <v>0</v>
      </c>
      <c r="R38" s="7"/>
      <c r="S38" s="7">
        <f t="shared" si="2"/>
        <v>0</v>
      </c>
      <c r="T38" s="7"/>
      <c r="U38" s="10">
        <f t="shared" si="3"/>
        <v>0</v>
      </c>
    </row>
    <row r="39" spans="1:21">
      <c r="A39" s="1" t="s">
        <v>20</v>
      </c>
      <c r="C39" s="7">
        <v>0</v>
      </c>
      <c r="D39" s="7"/>
      <c r="E39" s="7">
        <v>31352922</v>
      </c>
      <c r="F39" s="7"/>
      <c r="G39" s="7">
        <v>0</v>
      </c>
      <c r="H39" s="7"/>
      <c r="I39" s="7">
        <f t="shared" si="0"/>
        <v>31352922</v>
      </c>
      <c r="J39" s="7"/>
      <c r="K39" s="10">
        <f t="shared" si="1"/>
        <v>-6.4393954122477434E-3</v>
      </c>
      <c r="L39" s="7"/>
      <c r="M39" s="7">
        <v>0</v>
      </c>
      <c r="N39" s="7"/>
      <c r="O39" s="7">
        <v>34959620</v>
      </c>
      <c r="P39" s="7"/>
      <c r="Q39" s="7">
        <v>0</v>
      </c>
      <c r="R39" s="7"/>
      <c r="S39" s="7">
        <f>M39+O39+Q39</f>
        <v>34959620</v>
      </c>
      <c r="T39" s="7"/>
      <c r="U39" s="10">
        <f t="shared" si="3"/>
        <v>6.5090025737791026E-4</v>
      </c>
    </row>
    <row r="40" spans="1:21">
      <c r="A40" s="1" t="s">
        <v>30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>C40+E40+G40</f>
        <v>0</v>
      </c>
      <c r="J40" s="7"/>
      <c r="K40" s="10">
        <f t="shared" si="1"/>
        <v>0</v>
      </c>
      <c r="L40" s="7"/>
      <c r="M40" s="7">
        <v>0</v>
      </c>
      <c r="N40" s="7"/>
      <c r="O40" s="7">
        <v>-58292925</v>
      </c>
      <c r="P40" s="7"/>
      <c r="Q40" s="7">
        <v>0</v>
      </c>
      <c r="R40" s="7"/>
      <c r="S40" s="7">
        <f t="shared" si="2"/>
        <v>-58292925</v>
      </c>
      <c r="T40" s="7"/>
      <c r="U40" s="10">
        <f t="shared" si="3"/>
        <v>-1.0853344483095417E-3</v>
      </c>
    </row>
    <row r="41" spans="1:21">
      <c r="A41" s="1" t="s">
        <v>28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10">
        <f t="shared" si="1"/>
        <v>0</v>
      </c>
      <c r="L41" s="7"/>
      <c r="M41" s="7">
        <v>0</v>
      </c>
      <c r="N41" s="7"/>
      <c r="O41" s="7">
        <v>-254531551</v>
      </c>
      <c r="P41" s="7"/>
      <c r="Q41" s="7">
        <v>0</v>
      </c>
      <c r="R41" s="7"/>
      <c r="S41" s="7">
        <f t="shared" si="2"/>
        <v>-254531551</v>
      </c>
      <c r="T41" s="7"/>
      <c r="U41" s="10">
        <f t="shared" si="3"/>
        <v>-4.7390289727605363E-3</v>
      </c>
    </row>
    <row r="42" spans="1:21" ht="24.75" thickBot="1">
      <c r="C42" s="15">
        <f>SUM(C8:C41)</f>
        <v>0</v>
      </c>
      <c r="D42" s="7"/>
      <c r="E42" s="15">
        <f>SUM(E8:E41)</f>
        <v>4747855311</v>
      </c>
      <c r="F42" s="7"/>
      <c r="G42" s="15">
        <f>SUM(G8:G41)</f>
        <v>-9616778555</v>
      </c>
      <c r="H42" s="7"/>
      <c r="I42" s="15">
        <f>SUM(I8:I41)</f>
        <v>-4868923244</v>
      </c>
      <c r="J42" s="7"/>
      <c r="K42" s="14">
        <f>SUM(K8:K41)</f>
        <v>1.0000000000000002</v>
      </c>
      <c r="L42" s="7"/>
      <c r="M42" s="15">
        <f>SUM(M8:M41)</f>
        <v>88484186864</v>
      </c>
      <c r="N42" s="7"/>
      <c r="O42" s="15">
        <f>SUM(O8:O41)</f>
        <v>-4656974900</v>
      </c>
      <c r="P42" s="7"/>
      <c r="Q42" s="15">
        <f>SUM(Q8:Q41)</f>
        <v>-30117569659</v>
      </c>
      <c r="R42" s="7"/>
      <c r="S42" s="15">
        <f>SUM(S8:S41)</f>
        <v>53709642305</v>
      </c>
      <c r="T42" s="7"/>
      <c r="U42" s="14">
        <f>SUM(U8:U41)</f>
        <v>1.0000000000000004</v>
      </c>
    </row>
    <row r="43" spans="1:21" ht="24.75" thickTop="1">
      <c r="C43" s="4"/>
      <c r="D43" s="4"/>
      <c r="E43" s="7"/>
      <c r="F43" s="4"/>
      <c r="G43" s="7"/>
      <c r="H43" s="4"/>
      <c r="I43" s="4"/>
      <c r="J43" s="4"/>
      <c r="K43" s="4"/>
      <c r="L43" s="4"/>
      <c r="M43" s="7"/>
      <c r="N43" s="4"/>
      <c r="O43" s="7"/>
      <c r="P43" s="4"/>
      <c r="Q43" s="7"/>
      <c r="R43" s="4"/>
      <c r="S43" s="4"/>
      <c r="T43" s="4"/>
      <c r="U43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6"/>
  <sheetViews>
    <sheetView rightToLeft="1" workbookViewId="0">
      <selection activeCell="G21" sqref="G21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175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179</v>
      </c>
      <c r="C6" s="17" t="s">
        <v>177</v>
      </c>
      <c r="D6" s="17" t="s">
        <v>177</v>
      </c>
      <c r="E6" s="17" t="s">
        <v>177</v>
      </c>
      <c r="F6" s="17" t="s">
        <v>177</v>
      </c>
      <c r="G6" s="17" t="s">
        <v>177</v>
      </c>
      <c r="H6" s="17" t="s">
        <v>177</v>
      </c>
      <c r="I6" s="17" t="s">
        <v>177</v>
      </c>
      <c r="K6" s="17" t="s">
        <v>178</v>
      </c>
      <c r="L6" s="17" t="s">
        <v>178</v>
      </c>
      <c r="M6" s="17" t="s">
        <v>178</v>
      </c>
      <c r="N6" s="17" t="s">
        <v>178</v>
      </c>
      <c r="O6" s="17" t="s">
        <v>178</v>
      </c>
      <c r="P6" s="17" t="s">
        <v>178</v>
      </c>
      <c r="Q6" s="17" t="s">
        <v>178</v>
      </c>
    </row>
    <row r="7" spans="1:17" ht="24.75">
      <c r="A7" s="17" t="s">
        <v>179</v>
      </c>
      <c r="C7" s="17" t="s">
        <v>250</v>
      </c>
      <c r="E7" s="17" t="s">
        <v>247</v>
      </c>
      <c r="G7" s="17" t="s">
        <v>248</v>
      </c>
      <c r="I7" s="17" t="s">
        <v>251</v>
      </c>
      <c r="K7" s="17" t="s">
        <v>250</v>
      </c>
      <c r="M7" s="17" t="s">
        <v>247</v>
      </c>
      <c r="O7" s="17" t="s">
        <v>248</v>
      </c>
      <c r="Q7" s="17" t="s">
        <v>251</v>
      </c>
    </row>
    <row r="8" spans="1:17">
      <c r="A8" s="1" t="s">
        <v>124</v>
      </c>
      <c r="C8" s="7">
        <v>396096684</v>
      </c>
      <c r="D8" s="7"/>
      <c r="E8" s="7">
        <v>0</v>
      </c>
      <c r="F8" s="7"/>
      <c r="G8" s="7">
        <v>2465471780</v>
      </c>
      <c r="H8" s="7"/>
      <c r="I8" s="7">
        <f>C8+E8+G8</f>
        <v>2861568464</v>
      </c>
      <c r="J8" s="7"/>
      <c r="K8" s="7">
        <v>24723336264</v>
      </c>
      <c r="L8" s="7"/>
      <c r="M8" s="7">
        <v>0</v>
      </c>
      <c r="N8" s="7"/>
      <c r="O8" s="7">
        <v>5518191247</v>
      </c>
      <c r="P8" s="7"/>
      <c r="Q8" s="7">
        <f>K8+M8+O8</f>
        <v>30241527511</v>
      </c>
    </row>
    <row r="9" spans="1:17">
      <c r="A9" s="1" t="s">
        <v>73</v>
      </c>
      <c r="C9" s="7">
        <v>0</v>
      </c>
      <c r="D9" s="7"/>
      <c r="E9" s="7">
        <v>0</v>
      </c>
      <c r="F9" s="7"/>
      <c r="G9" s="7">
        <v>47328796353</v>
      </c>
      <c r="H9" s="7"/>
      <c r="I9" s="7">
        <f t="shared" ref="I9:I63" si="0">C9+E9+G9</f>
        <v>47328796353</v>
      </c>
      <c r="J9" s="7"/>
      <c r="K9" s="7">
        <v>0</v>
      </c>
      <c r="L9" s="7"/>
      <c r="M9" s="7">
        <v>0</v>
      </c>
      <c r="N9" s="7"/>
      <c r="O9" s="7">
        <v>65904945181</v>
      </c>
      <c r="P9" s="7"/>
      <c r="Q9" s="7">
        <f t="shared" ref="Q9:Q61" si="1">K9+M9+O9</f>
        <v>65904945181</v>
      </c>
    </row>
    <row r="10" spans="1:17">
      <c r="A10" s="1" t="s">
        <v>129</v>
      </c>
      <c r="C10" s="7">
        <v>602246953</v>
      </c>
      <c r="D10" s="7"/>
      <c r="E10" s="7">
        <v>0</v>
      </c>
      <c r="F10" s="7"/>
      <c r="G10" s="7">
        <v>2769727100</v>
      </c>
      <c r="H10" s="7"/>
      <c r="I10" s="7">
        <f t="shared" si="0"/>
        <v>3371974053</v>
      </c>
      <c r="J10" s="7"/>
      <c r="K10" s="7">
        <v>13849102367</v>
      </c>
      <c r="L10" s="7"/>
      <c r="M10" s="7">
        <v>0</v>
      </c>
      <c r="N10" s="7"/>
      <c r="O10" s="7">
        <v>4097779052</v>
      </c>
      <c r="P10" s="7"/>
      <c r="Q10" s="7">
        <f t="shared" si="1"/>
        <v>17946881419</v>
      </c>
    </row>
    <row r="11" spans="1:17">
      <c r="A11" s="1" t="s">
        <v>132</v>
      </c>
      <c r="C11" s="7">
        <v>90548213</v>
      </c>
      <c r="D11" s="7"/>
      <c r="E11" s="7">
        <v>-299432616</v>
      </c>
      <c r="F11" s="7"/>
      <c r="G11" s="7">
        <v>347117073</v>
      </c>
      <c r="H11" s="7"/>
      <c r="I11" s="7">
        <f t="shared" si="0"/>
        <v>138232670</v>
      </c>
      <c r="J11" s="7"/>
      <c r="K11" s="7">
        <v>6336127235</v>
      </c>
      <c r="L11" s="7"/>
      <c r="M11" s="7">
        <v>105011863</v>
      </c>
      <c r="N11" s="7"/>
      <c r="O11" s="7">
        <v>1713381197</v>
      </c>
      <c r="P11" s="7"/>
      <c r="Q11" s="7">
        <f t="shared" si="1"/>
        <v>8154520295</v>
      </c>
    </row>
    <row r="12" spans="1:17">
      <c r="A12" s="1" t="s">
        <v>127</v>
      </c>
      <c r="C12" s="7">
        <v>2308982219</v>
      </c>
      <c r="D12" s="7"/>
      <c r="E12" s="7">
        <v>-1017691769</v>
      </c>
      <c r="F12" s="7"/>
      <c r="G12" s="7">
        <v>565180385</v>
      </c>
      <c r="H12" s="7"/>
      <c r="I12" s="7">
        <f t="shared" si="0"/>
        <v>1856470835</v>
      </c>
      <c r="J12" s="7"/>
      <c r="K12" s="7">
        <v>30863257875</v>
      </c>
      <c r="L12" s="7"/>
      <c r="M12" s="7">
        <v>1579237451</v>
      </c>
      <c r="N12" s="7"/>
      <c r="O12" s="7">
        <v>565180385</v>
      </c>
      <c r="P12" s="7"/>
      <c r="Q12" s="7">
        <f t="shared" si="1"/>
        <v>33007675711</v>
      </c>
    </row>
    <row r="13" spans="1:17">
      <c r="A13" s="1" t="s">
        <v>121</v>
      </c>
      <c r="C13" s="7">
        <v>1460480553</v>
      </c>
      <c r="D13" s="7"/>
      <c r="E13" s="7">
        <v>0</v>
      </c>
      <c r="F13" s="7"/>
      <c r="G13" s="7">
        <v>-2138648750</v>
      </c>
      <c r="H13" s="7"/>
      <c r="I13" s="7">
        <f t="shared" si="0"/>
        <v>-678168197</v>
      </c>
      <c r="J13" s="7"/>
      <c r="K13" s="7">
        <v>8622323014</v>
      </c>
      <c r="L13" s="7"/>
      <c r="M13" s="7">
        <v>0</v>
      </c>
      <c r="N13" s="7"/>
      <c r="O13" s="7">
        <v>-2393891320</v>
      </c>
      <c r="P13" s="7"/>
      <c r="Q13" s="7">
        <f t="shared" si="1"/>
        <v>6228431694</v>
      </c>
    </row>
    <row r="14" spans="1:17">
      <c r="A14" s="1" t="s">
        <v>78</v>
      </c>
      <c r="C14" s="7">
        <v>0</v>
      </c>
      <c r="D14" s="7"/>
      <c r="E14" s="7">
        <v>-575285058</v>
      </c>
      <c r="F14" s="7"/>
      <c r="G14" s="7">
        <v>5117788582</v>
      </c>
      <c r="H14" s="7"/>
      <c r="I14" s="7">
        <f t="shared" si="0"/>
        <v>4542503524</v>
      </c>
      <c r="J14" s="7"/>
      <c r="K14" s="7">
        <v>0</v>
      </c>
      <c r="L14" s="7"/>
      <c r="M14" s="7">
        <v>23007970815</v>
      </c>
      <c r="N14" s="7"/>
      <c r="O14" s="7">
        <v>29950058903</v>
      </c>
      <c r="P14" s="7"/>
      <c r="Q14" s="7">
        <f t="shared" si="1"/>
        <v>52958029718</v>
      </c>
    </row>
    <row r="15" spans="1:17">
      <c r="A15" s="1" t="s">
        <v>135</v>
      </c>
      <c r="C15" s="7">
        <v>3481637323</v>
      </c>
      <c r="D15" s="7"/>
      <c r="E15" s="7">
        <v>-2389081314</v>
      </c>
      <c r="F15" s="7"/>
      <c r="G15" s="7">
        <v>1239097425</v>
      </c>
      <c r="H15" s="7"/>
      <c r="I15" s="7">
        <f t="shared" si="0"/>
        <v>2331653434</v>
      </c>
      <c r="J15" s="7"/>
      <c r="K15" s="7">
        <v>47729060815</v>
      </c>
      <c r="L15" s="7"/>
      <c r="M15" s="7">
        <v>3308439905</v>
      </c>
      <c r="N15" s="7"/>
      <c r="O15" s="7">
        <v>1239097425</v>
      </c>
      <c r="P15" s="7"/>
      <c r="Q15" s="7">
        <f t="shared" si="1"/>
        <v>52276598145</v>
      </c>
    </row>
    <row r="16" spans="1:17">
      <c r="A16" s="1" t="s">
        <v>107</v>
      </c>
      <c r="C16" s="7">
        <v>0</v>
      </c>
      <c r="D16" s="7"/>
      <c r="E16" s="7">
        <v>0</v>
      </c>
      <c r="F16" s="7"/>
      <c r="G16" s="7">
        <v>16455229920</v>
      </c>
      <c r="H16" s="7"/>
      <c r="I16" s="7">
        <f t="shared" si="0"/>
        <v>16455229920</v>
      </c>
      <c r="J16" s="7"/>
      <c r="K16" s="7">
        <v>0</v>
      </c>
      <c r="L16" s="7"/>
      <c r="M16" s="7">
        <v>0</v>
      </c>
      <c r="N16" s="7"/>
      <c r="O16" s="7">
        <v>16455229920</v>
      </c>
      <c r="P16" s="7"/>
      <c r="Q16" s="7">
        <f t="shared" si="1"/>
        <v>16455229920</v>
      </c>
    </row>
    <row r="17" spans="1:17">
      <c r="A17" s="1" t="s">
        <v>236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4673634202</v>
      </c>
      <c r="P17" s="7"/>
      <c r="Q17" s="7">
        <f t="shared" si="1"/>
        <v>4673634202</v>
      </c>
    </row>
    <row r="18" spans="1:17">
      <c r="A18" s="1" t="s">
        <v>201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2716275205</v>
      </c>
      <c r="L18" s="7"/>
      <c r="M18" s="7">
        <v>0</v>
      </c>
      <c r="N18" s="7"/>
      <c r="O18" s="7">
        <v>1284749376</v>
      </c>
      <c r="P18" s="7"/>
      <c r="Q18" s="7">
        <f t="shared" si="1"/>
        <v>4001024581</v>
      </c>
    </row>
    <row r="19" spans="1:17">
      <c r="A19" s="1" t="s">
        <v>237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2048372517</v>
      </c>
      <c r="P19" s="7"/>
      <c r="Q19" s="7">
        <f t="shared" si="1"/>
        <v>2048372517</v>
      </c>
    </row>
    <row r="20" spans="1:17">
      <c r="A20" s="1" t="s">
        <v>91</v>
      </c>
      <c r="C20" s="7">
        <v>0</v>
      </c>
      <c r="D20" s="7"/>
      <c r="E20" s="7">
        <v>31290703</v>
      </c>
      <c r="F20" s="7"/>
      <c r="G20" s="7">
        <v>0</v>
      </c>
      <c r="H20" s="7"/>
      <c r="I20" s="7">
        <f t="shared" si="0"/>
        <v>31290703</v>
      </c>
      <c r="J20" s="7"/>
      <c r="K20" s="7">
        <v>0</v>
      </c>
      <c r="L20" s="7"/>
      <c r="M20" s="7">
        <v>27684374</v>
      </c>
      <c r="N20" s="7"/>
      <c r="O20" s="7">
        <v>-97698659</v>
      </c>
      <c r="P20" s="7"/>
      <c r="Q20" s="7">
        <f>K20+M20+O20</f>
        <v>-70014285</v>
      </c>
    </row>
    <row r="21" spans="1:17">
      <c r="A21" s="1" t="s">
        <v>49</v>
      </c>
      <c r="C21" s="7">
        <v>0</v>
      </c>
      <c r="D21" s="7"/>
      <c r="E21" s="7">
        <v>708117104</v>
      </c>
      <c r="F21" s="7"/>
      <c r="G21" s="7">
        <v>0</v>
      </c>
      <c r="H21" s="7"/>
      <c r="I21" s="7">
        <f t="shared" si="0"/>
        <v>708117104</v>
      </c>
      <c r="J21" s="7"/>
      <c r="K21" s="7">
        <v>0</v>
      </c>
      <c r="L21" s="7"/>
      <c r="M21" s="7">
        <v>1499646229</v>
      </c>
      <c r="N21" s="7"/>
      <c r="O21" s="7">
        <v>-4768488</v>
      </c>
      <c r="P21" s="7"/>
      <c r="Q21" s="7">
        <f t="shared" si="1"/>
        <v>1494877741</v>
      </c>
    </row>
    <row r="22" spans="1:17">
      <c r="A22" s="1" t="s">
        <v>88</v>
      </c>
      <c r="C22" s="7">
        <v>0</v>
      </c>
      <c r="D22" s="7"/>
      <c r="E22" s="7">
        <v>498600</v>
      </c>
      <c r="F22" s="7"/>
      <c r="G22" s="7">
        <v>0</v>
      </c>
      <c r="H22" s="7"/>
      <c r="I22" s="7">
        <f t="shared" si="0"/>
        <v>498600</v>
      </c>
      <c r="J22" s="7"/>
      <c r="K22" s="7">
        <v>0</v>
      </c>
      <c r="L22" s="7"/>
      <c r="M22" s="7">
        <v>3724557</v>
      </c>
      <c r="N22" s="7"/>
      <c r="O22" s="7">
        <v>25010276174</v>
      </c>
      <c r="P22" s="7"/>
      <c r="Q22" s="7">
        <f t="shared" si="1"/>
        <v>25014000731</v>
      </c>
    </row>
    <row r="23" spans="1:17">
      <c r="A23" s="1" t="s">
        <v>238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5438276526</v>
      </c>
      <c r="P23" s="7"/>
      <c r="Q23" s="7">
        <f t="shared" si="1"/>
        <v>5438276526</v>
      </c>
    </row>
    <row r="24" spans="1:17">
      <c r="A24" s="1" t="s">
        <v>56</v>
      </c>
      <c r="C24" s="7">
        <v>0</v>
      </c>
      <c r="D24" s="7"/>
      <c r="E24" s="7">
        <v>-921943576</v>
      </c>
      <c r="F24" s="7"/>
      <c r="G24" s="7">
        <v>0</v>
      </c>
      <c r="H24" s="7"/>
      <c r="I24" s="7">
        <f t="shared" si="0"/>
        <v>-921943576</v>
      </c>
      <c r="J24" s="7"/>
      <c r="K24" s="7">
        <v>0</v>
      </c>
      <c r="L24" s="7"/>
      <c r="M24" s="7">
        <v>9199781293</v>
      </c>
      <c r="N24" s="7"/>
      <c r="O24" s="7">
        <v>21427157296</v>
      </c>
      <c r="P24" s="7"/>
      <c r="Q24" s="7">
        <f t="shared" si="1"/>
        <v>30626938589</v>
      </c>
    </row>
    <row r="25" spans="1:17">
      <c r="A25" s="1" t="s">
        <v>239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4388620988</v>
      </c>
      <c r="P25" s="7"/>
      <c r="Q25" s="7">
        <f t="shared" si="1"/>
        <v>4388620988</v>
      </c>
    </row>
    <row r="26" spans="1:17">
      <c r="A26" s="1" t="s">
        <v>70</v>
      </c>
      <c r="C26" s="7">
        <v>0</v>
      </c>
      <c r="D26" s="7"/>
      <c r="E26" s="7">
        <v>1524343012</v>
      </c>
      <c r="F26" s="7"/>
      <c r="G26" s="7">
        <v>0</v>
      </c>
      <c r="H26" s="7"/>
      <c r="I26" s="7">
        <f t="shared" si="0"/>
        <v>1524343012</v>
      </c>
      <c r="J26" s="7"/>
      <c r="K26" s="7">
        <v>0</v>
      </c>
      <c r="L26" s="7"/>
      <c r="M26" s="7">
        <v>3238984999</v>
      </c>
      <c r="N26" s="7"/>
      <c r="O26" s="7">
        <v>2531421504</v>
      </c>
      <c r="P26" s="7"/>
      <c r="Q26" s="7">
        <f t="shared" si="1"/>
        <v>5770406503</v>
      </c>
    </row>
    <row r="27" spans="1:17">
      <c r="A27" s="1" t="s">
        <v>140</v>
      </c>
      <c r="C27" s="7">
        <v>0</v>
      </c>
      <c r="D27" s="7"/>
      <c r="E27" s="7">
        <v>38408479</v>
      </c>
      <c r="F27" s="7"/>
      <c r="G27" s="7">
        <v>0</v>
      </c>
      <c r="H27" s="7"/>
      <c r="I27" s="7">
        <f t="shared" si="0"/>
        <v>38408479</v>
      </c>
      <c r="J27" s="7"/>
      <c r="K27" s="7">
        <v>0</v>
      </c>
      <c r="L27" s="7"/>
      <c r="M27" s="7">
        <v>38408479</v>
      </c>
      <c r="N27" s="7"/>
      <c r="O27" s="7">
        <v>173455579</v>
      </c>
      <c r="P27" s="7"/>
      <c r="Q27" s="7">
        <f t="shared" si="1"/>
        <v>211864058</v>
      </c>
    </row>
    <row r="28" spans="1:17">
      <c r="A28" s="1" t="s">
        <v>110</v>
      </c>
      <c r="C28" s="7">
        <v>0</v>
      </c>
      <c r="D28" s="7"/>
      <c r="E28" s="7">
        <v>4741021577</v>
      </c>
      <c r="F28" s="7"/>
      <c r="G28" s="7">
        <v>0</v>
      </c>
      <c r="H28" s="7"/>
      <c r="I28" s="7">
        <f t="shared" si="0"/>
        <v>4741021577</v>
      </c>
      <c r="J28" s="7"/>
      <c r="K28" s="7">
        <v>0</v>
      </c>
      <c r="L28" s="7"/>
      <c r="M28" s="7">
        <v>22500955206</v>
      </c>
      <c r="N28" s="7"/>
      <c r="O28" s="7">
        <v>3478458</v>
      </c>
      <c r="P28" s="7"/>
      <c r="Q28" s="7">
        <f t="shared" si="1"/>
        <v>22504433664</v>
      </c>
    </row>
    <row r="29" spans="1:17">
      <c r="A29" s="1" t="s">
        <v>240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0</v>
      </c>
      <c r="L29" s="7"/>
      <c r="M29" s="7">
        <v>0</v>
      </c>
      <c r="N29" s="7"/>
      <c r="O29" s="7">
        <v>23097744326</v>
      </c>
      <c r="P29" s="7"/>
      <c r="Q29" s="7">
        <f t="shared" si="1"/>
        <v>23097744326</v>
      </c>
    </row>
    <row r="30" spans="1:17">
      <c r="A30" s="1" t="s">
        <v>184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7366008515</v>
      </c>
      <c r="L30" s="7"/>
      <c r="M30" s="7">
        <v>0</v>
      </c>
      <c r="N30" s="7"/>
      <c r="O30" s="7">
        <v>9968750</v>
      </c>
      <c r="P30" s="7"/>
      <c r="Q30" s="7">
        <f t="shared" si="1"/>
        <v>7375977265</v>
      </c>
    </row>
    <row r="31" spans="1:17">
      <c r="A31" s="1" t="s">
        <v>187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9900161370</v>
      </c>
      <c r="L31" s="7"/>
      <c r="M31" s="7">
        <v>0</v>
      </c>
      <c r="N31" s="7"/>
      <c r="O31" s="7">
        <v>-999818750</v>
      </c>
      <c r="P31" s="7"/>
      <c r="Q31" s="7">
        <f t="shared" si="1"/>
        <v>8900342620</v>
      </c>
    </row>
    <row r="32" spans="1:17">
      <c r="A32" s="1" t="s">
        <v>241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0</v>
      </c>
      <c r="L32" s="7"/>
      <c r="M32" s="7">
        <v>0</v>
      </c>
      <c r="N32" s="7"/>
      <c r="O32" s="7">
        <v>4862264095</v>
      </c>
      <c r="P32" s="7"/>
      <c r="Q32" s="7">
        <f t="shared" si="1"/>
        <v>4862264095</v>
      </c>
    </row>
    <row r="33" spans="1:17">
      <c r="A33" s="1" t="s">
        <v>200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395476026</v>
      </c>
      <c r="L33" s="7"/>
      <c r="M33" s="7">
        <v>0</v>
      </c>
      <c r="N33" s="7"/>
      <c r="O33" s="7">
        <v>2212428</v>
      </c>
      <c r="P33" s="7"/>
      <c r="Q33" s="7">
        <f t="shared" si="1"/>
        <v>397688454</v>
      </c>
    </row>
    <row r="34" spans="1:17">
      <c r="A34" s="1" t="s">
        <v>194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>C34+E34+G34</f>
        <v>0</v>
      </c>
      <c r="J34" s="7"/>
      <c r="K34" s="7">
        <v>32068987051</v>
      </c>
      <c r="L34" s="7"/>
      <c r="M34" s="7">
        <v>0</v>
      </c>
      <c r="N34" s="7"/>
      <c r="O34" s="7">
        <v>10108487507</v>
      </c>
      <c r="P34" s="7"/>
      <c r="Q34" s="7">
        <f t="shared" si="1"/>
        <v>42177474558</v>
      </c>
    </row>
    <row r="35" spans="1:17">
      <c r="A35" s="1" t="s">
        <v>81</v>
      </c>
      <c r="C35" s="7">
        <v>0</v>
      </c>
      <c r="D35" s="7"/>
      <c r="E35" s="7">
        <v>28906759</v>
      </c>
      <c r="F35" s="7"/>
      <c r="G35" s="7">
        <v>0</v>
      </c>
      <c r="H35" s="7"/>
      <c r="I35" s="7">
        <f t="shared" si="0"/>
        <v>28906759</v>
      </c>
      <c r="J35" s="7"/>
      <c r="K35" s="7">
        <v>0</v>
      </c>
      <c r="L35" s="7"/>
      <c r="M35" s="7">
        <v>8824872</v>
      </c>
      <c r="N35" s="7"/>
      <c r="O35" s="7">
        <v>282549051</v>
      </c>
      <c r="P35" s="7"/>
      <c r="Q35" s="7">
        <f t="shared" si="1"/>
        <v>291373923</v>
      </c>
    </row>
    <row r="36" spans="1:17">
      <c r="A36" s="1" t="s">
        <v>198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3483690677</v>
      </c>
      <c r="L36" s="7"/>
      <c r="M36" s="7">
        <v>0</v>
      </c>
      <c r="N36" s="7"/>
      <c r="O36" s="7">
        <v>1872227538</v>
      </c>
      <c r="P36" s="7"/>
      <c r="Q36" s="7">
        <f t="shared" si="1"/>
        <v>5355918215</v>
      </c>
    </row>
    <row r="37" spans="1:17">
      <c r="A37" s="1" t="s">
        <v>196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37993070600</v>
      </c>
      <c r="L37" s="7"/>
      <c r="M37" s="7">
        <v>0</v>
      </c>
      <c r="N37" s="7"/>
      <c r="O37" s="7">
        <v>13239166608</v>
      </c>
      <c r="P37" s="7"/>
      <c r="Q37" s="7">
        <f t="shared" si="1"/>
        <v>51232237208</v>
      </c>
    </row>
    <row r="38" spans="1:17">
      <c r="A38" s="1" t="s">
        <v>84</v>
      </c>
      <c r="C38" s="7">
        <v>0</v>
      </c>
      <c r="D38" s="7"/>
      <c r="E38" s="7">
        <v>3105881881</v>
      </c>
      <c r="F38" s="7"/>
      <c r="G38" s="7">
        <v>0</v>
      </c>
      <c r="H38" s="7"/>
      <c r="I38" s="7">
        <f t="shared" si="0"/>
        <v>3105881881</v>
      </c>
      <c r="J38" s="7"/>
      <c r="K38" s="7">
        <v>0</v>
      </c>
      <c r="L38" s="7"/>
      <c r="M38" s="7">
        <v>32205921389</v>
      </c>
      <c r="N38" s="7"/>
      <c r="O38" s="7">
        <v>55025755133</v>
      </c>
      <c r="P38" s="7"/>
      <c r="Q38" s="7">
        <f t="shared" si="1"/>
        <v>87231676522</v>
      </c>
    </row>
    <row r="39" spans="1:17">
      <c r="A39" s="1" t="s">
        <v>53</v>
      </c>
      <c r="C39" s="7">
        <v>0</v>
      </c>
      <c r="D39" s="7"/>
      <c r="E39" s="7">
        <v>207295452</v>
      </c>
      <c r="F39" s="7"/>
      <c r="G39" s="7">
        <v>0</v>
      </c>
      <c r="H39" s="7"/>
      <c r="I39" s="7">
        <f t="shared" si="0"/>
        <v>207295452</v>
      </c>
      <c r="J39" s="7"/>
      <c r="K39" s="7">
        <v>0</v>
      </c>
      <c r="L39" s="7"/>
      <c r="M39" s="7">
        <v>643549948</v>
      </c>
      <c r="N39" s="7"/>
      <c r="O39" s="7">
        <v>504922617</v>
      </c>
      <c r="P39" s="7"/>
      <c r="Q39" s="7">
        <f t="shared" si="1"/>
        <v>1148472565</v>
      </c>
    </row>
    <row r="40" spans="1:17">
      <c r="A40" s="1" t="s">
        <v>242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0</v>
      </c>
      <c r="L40" s="7"/>
      <c r="M40" s="7">
        <v>0</v>
      </c>
      <c r="N40" s="7"/>
      <c r="O40" s="7">
        <v>512154350</v>
      </c>
      <c r="P40" s="7"/>
      <c r="Q40" s="7">
        <f t="shared" si="1"/>
        <v>512154350</v>
      </c>
    </row>
    <row r="41" spans="1:17">
      <c r="A41" s="1" t="s">
        <v>102</v>
      </c>
      <c r="C41" s="7">
        <v>0</v>
      </c>
      <c r="D41" s="7"/>
      <c r="E41" s="7">
        <v>353335</v>
      </c>
      <c r="F41" s="7"/>
      <c r="G41" s="7">
        <v>0</v>
      </c>
      <c r="H41" s="7"/>
      <c r="I41" s="7">
        <f t="shared" si="0"/>
        <v>353335</v>
      </c>
      <c r="J41" s="7"/>
      <c r="K41" s="7">
        <v>0</v>
      </c>
      <c r="L41" s="7"/>
      <c r="M41" s="7">
        <v>1835946</v>
      </c>
      <c r="N41" s="7"/>
      <c r="O41" s="7">
        <v>10177013224</v>
      </c>
      <c r="P41" s="7"/>
      <c r="Q41" s="7">
        <f t="shared" si="1"/>
        <v>10178849170</v>
      </c>
    </row>
    <row r="42" spans="1:17">
      <c r="A42" s="1" t="s">
        <v>62</v>
      </c>
      <c r="C42" s="7">
        <v>0</v>
      </c>
      <c r="D42" s="7"/>
      <c r="E42" s="7">
        <v>2954563569</v>
      </c>
      <c r="F42" s="7"/>
      <c r="G42" s="7">
        <v>0</v>
      </c>
      <c r="H42" s="7"/>
      <c r="I42" s="7">
        <f t="shared" si="0"/>
        <v>2954563569</v>
      </c>
      <c r="J42" s="7"/>
      <c r="K42" s="7">
        <v>0</v>
      </c>
      <c r="L42" s="7"/>
      <c r="M42" s="7">
        <v>10031877606</v>
      </c>
      <c r="N42" s="7"/>
      <c r="O42" s="7">
        <v>12158279874</v>
      </c>
      <c r="P42" s="7"/>
      <c r="Q42" s="7">
        <f t="shared" si="1"/>
        <v>22190157480</v>
      </c>
    </row>
    <row r="43" spans="1:17">
      <c r="A43" s="1" t="s">
        <v>188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1423603115</v>
      </c>
      <c r="L43" s="7"/>
      <c r="M43" s="7">
        <v>0</v>
      </c>
      <c r="N43" s="7"/>
      <c r="O43" s="7">
        <v>20843750</v>
      </c>
      <c r="P43" s="7"/>
      <c r="Q43" s="7">
        <f t="shared" si="1"/>
        <v>1444446865</v>
      </c>
    </row>
    <row r="44" spans="1:17">
      <c r="A44" s="1" t="s">
        <v>243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0</v>
      </c>
      <c r="L44" s="7"/>
      <c r="M44" s="7">
        <v>0</v>
      </c>
      <c r="N44" s="7"/>
      <c r="O44" s="7">
        <v>2513436693</v>
      </c>
      <c r="P44" s="7"/>
      <c r="Q44" s="7">
        <f t="shared" si="1"/>
        <v>2513436693</v>
      </c>
    </row>
    <row r="45" spans="1:17">
      <c r="A45" s="1" t="s">
        <v>65</v>
      </c>
      <c r="C45" s="7">
        <v>0</v>
      </c>
      <c r="D45" s="7"/>
      <c r="E45" s="7">
        <v>346298</v>
      </c>
      <c r="F45" s="7"/>
      <c r="G45" s="7">
        <v>0</v>
      </c>
      <c r="H45" s="7"/>
      <c r="I45" s="7">
        <f t="shared" si="0"/>
        <v>346298</v>
      </c>
      <c r="J45" s="7"/>
      <c r="K45" s="7">
        <v>0</v>
      </c>
      <c r="L45" s="7"/>
      <c r="M45" s="7">
        <v>1042509</v>
      </c>
      <c r="N45" s="7"/>
      <c r="O45" s="7">
        <v>7449173216</v>
      </c>
      <c r="P45" s="7"/>
      <c r="Q45" s="7">
        <f t="shared" si="1"/>
        <v>7450215725</v>
      </c>
    </row>
    <row r="46" spans="1:17">
      <c r="A46" s="1" t="s">
        <v>87</v>
      </c>
      <c r="C46" s="7">
        <v>0</v>
      </c>
      <c r="D46" s="7"/>
      <c r="E46" s="7">
        <v>127808930</v>
      </c>
      <c r="F46" s="7"/>
      <c r="G46" s="7">
        <v>0</v>
      </c>
      <c r="H46" s="7"/>
      <c r="I46" s="7">
        <f t="shared" si="0"/>
        <v>127808930</v>
      </c>
      <c r="J46" s="7"/>
      <c r="K46" s="7">
        <v>0</v>
      </c>
      <c r="L46" s="7"/>
      <c r="M46" s="7">
        <v>41951516</v>
      </c>
      <c r="N46" s="7"/>
      <c r="O46" s="7">
        <v>10795237943</v>
      </c>
      <c r="P46" s="7"/>
      <c r="Q46" s="7">
        <f t="shared" si="1"/>
        <v>10837189459</v>
      </c>
    </row>
    <row r="47" spans="1:17">
      <c r="A47" s="1" t="s">
        <v>96</v>
      </c>
      <c r="C47" s="7">
        <v>0</v>
      </c>
      <c r="D47" s="7"/>
      <c r="E47" s="7">
        <v>-406678180</v>
      </c>
      <c r="F47" s="7"/>
      <c r="G47" s="7">
        <v>0</v>
      </c>
      <c r="H47" s="7"/>
      <c r="I47" s="7">
        <f t="shared" si="0"/>
        <v>-406678180</v>
      </c>
      <c r="J47" s="7"/>
      <c r="K47" s="7">
        <v>0</v>
      </c>
      <c r="L47" s="7"/>
      <c r="M47" s="7">
        <v>-46174691</v>
      </c>
      <c r="N47" s="7"/>
      <c r="O47" s="7">
        <v>5367638975</v>
      </c>
      <c r="P47" s="7"/>
      <c r="Q47" s="7">
        <f t="shared" si="1"/>
        <v>5321464284</v>
      </c>
    </row>
    <row r="48" spans="1:17">
      <c r="A48" s="1" t="s">
        <v>118</v>
      </c>
      <c r="C48" s="7">
        <v>109378183</v>
      </c>
      <c r="D48" s="7"/>
      <c r="E48" s="7">
        <v>-17137512</v>
      </c>
      <c r="F48" s="7"/>
      <c r="G48" s="7">
        <v>0</v>
      </c>
      <c r="H48" s="7"/>
      <c r="I48" s="7">
        <f t="shared" si="0"/>
        <v>92240671</v>
      </c>
      <c r="J48" s="7"/>
      <c r="K48" s="7">
        <v>27822673198</v>
      </c>
      <c r="L48" s="7"/>
      <c r="M48" s="7">
        <v>32042025</v>
      </c>
      <c r="N48" s="7"/>
      <c r="O48" s="7">
        <v>2027263836</v>
      </c>
      <c r="P48" s="7"/>
      <c r="Q48" s="7">
        <f t="shared" si="1"/>
        <v>29881979059</v>
      </c>
    </row>
    <row r="49" spans="1:17">
      <c r="A49" s="1" t="s">
        <v>190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4296005390</v>
      </c>
      <c r="L49" s="7"/>
      <c r="M49" s="7">
        <v>0</v>
      </c>
      <c r="N49" s="7"/>
      <c r="O49" s="7">
        <v>542126170</v>
      </c>
      <c r="P49" s="7"/>
      <c r="Q49" s="7">
        <f t="shared" si="1"/>
        <v>4838131560</v>
      </c>
    </row>
    <row r="50" spans="1:17">
      <c r="A50" s="1" t="s">
        <v>244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0</v>
      </c>
      <c r="L50" s="7"/>
      <c r="M50" s="7">
        <v>0</v>
      </c>
      <c r="N50" s="7"/>
      <c r="O50" s="7">
        <v>20893575096</v>
      </c>
      <c r="P50" s="7"/>
      <c r="Q50" s="7">
        <f t="shared" si="1"/>
        <v>20893575096</v>
      </c>
    </row>
    <row r="51" spans="1:17">
      <c r="A51" s="1" t="s">
        <v>59</v>
      </c>
      <c r="C51" s="7">
        <v>0</v>
      </c>
      <c r="D51" s="7"/>
      <c r="E51" s="7">
        <v>4472518548</v>
      </c>
      <c r="F51" s="7"/>
      <c r="G51" s="7">
        <v>0</v>
      </c>
      <c r="H51" s="7"/>
      <c r="I51" s="7">
        <f t="shared" si="0"/>
        <v>4472518548</v>
      </c>
      <c r="J51" s="7"/>
      <c r="K51" s="7">
        <v>0</v>
      </c>
      <c r="L51" s="7"/>
      <c r="M51" s="7">
        <v>35304048954</v>
      </c>
      <c r="N51" s="7"/>
      <c r="O51" s="7">
        <v>12829825652</v>
      </c>
      <c r="P51" s="7"/>
      <c r="Q51" s="7">
        <f t="shared" si="1"/>
        <v>48133874606</v>
      </c>
    </row>
    <row r="52" spans="1:17">
      <c r="A52" s="1" t="s">
        <v>245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0</v>
      </c>
      <c r="L52" s="7"/>
      <c r="M52" s="7">
        <v>0</v>
      </c>
      <c r="N52" s="7"/>
      <c r="O52" s="7">
        <v>23071578892</v>
      </c>
      <c r="P52" s="7"/>
      <c r="Q52" s="7">
        <f t="shared" si="1"/>
        <v>23071578892</v>
      </c>
    </row>
    <row r="53" spans="1:17">
      <c r="A53" s="1" t="s">
        <v>68</v>
      </c>
      <c r="C53" s="7">
        <v>0</v>
      </c>
      <c r="D53" s="7"/>
      <c r="E53" s="7">
        <v>503348</v>
      </c>
      <c r="F53" s="7"/>
      <c r="G53" s="7">
        <v>0</v>
      </c>
      <c r="H53" s="7"/>
      <c r="I53" s="7">
        <f t="shared" si="0"/>
        <v>503348</v>
      </c>
      <c r="J53" s="7"/>
      <c r="K53" s="7">
        <v>0</v>
      </c>
      <c r="L53" s="7"/>
      <c r="M53" s="7">
        <v>2185278</v>
      </c>
      <c r="N53" s="7"/>
      <c r="O53" s="7">
        <v>5800503314</v>
      </c>
      <c r="P53" s="7"/>
      <c r="Q53" s="7">
        <f t="shared" si="1"/>
        <v>5802688592</v>
      </c>
    </row>
    <row r="54" spans="1:17">
      <c r="A54" s="1" t="s">
        <v>138</v>
      </c>
      <c r="C54" s="7">
        <v>0</v>
      </c>
      <c r="D54" s="7"/>
      <c r="E54" s="7">
        <v>73889296</v>
      </c>
      <c r="F54" s="7"/>
      <c r="G54" s="7">
        <v>0</v>
      </c>
      <c r="H54" s="7"/>
      <c r="I54" s="7">
        <f t="shared" si="0"/>
        <v>73889296</v>
      </c>
      <c r="J54" s="7"/>
      <c r="K54" s="7">
        <v>0</v>
      </c>
      <c r="L54" s="7"/>
      <c r="M54" s="7">
        <v>73889296</v>
      </c>
      <c r="N54" s="7"/>
      <c r="O54" s="7">
        <v>4572958336</v>
      </c>
      <c r="P54" s="7"/>
      <c r="Q54" s="7">
        <f t="shared" si="1"/>
        <v>4646847632</v>
      </c>
    </row>
    <row r="55" spans="1:17">
      <c r="A55" s="1" t="s">
        <v>192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349122</v>
      </c>
      <c r="L55" s="7"/>
      <c r="M55" s="7">
        <v>0</v>
      </c>
      <c r="N55" s="7"/>
      <c r="O55" s="7">
        <v>667643</v>
      </c>
      <c r="P55" s="7"/>
      <c r="Q55" s="7">
        <f t="shared" si="1"/>
        <v>1016765</v>
      </c>
    </row>
    <row r="56" spans="1:17">
      <c r="A56" s="1" t="s">
        <v>99</v>
      </c>
      <c r="C56" s="7">
        <v>0</v>
      </c>
      <c r="D56" s="7"/>
      <c r="E56" s="7">
        <v>641024994</v>
      </c>
      <c r="F56" s="7"/>
      <c r="G56" s="7">
        <v>0</v>
      </c>
      <c r="H56" s="7"/>
      <c r="I56" s="7">
        <f t="shared" si="0"/>
        <v>641024994</v>
      </c>
      <c r="J56" s="7"/>
      <c r="K56" s="7">
        <v>0</v>
      </c>
      <c r="L56" s="7"/>
      <c r="M56" s="7">
        <v>5434467478</v>
      </c>
      <c r="N56" s="7"/>
      <c r="O56" s="7">
        <v>0</v>
      </c>
      <c r="P56" s="7"/>
      <c r="Q56" s="7">
        <f t="shared" si="1"/>
        <v>5434467478</v>
      </c>
    </row>
    <row r="57" spans="1:17">
      <c r="A57" s="1" t="s">
        <v>115</v>
      </c>
      <c r="C57" s="7">
        <v>0</v>
      </c>
      <c r="D57" s="7"/>
      <c r="E57" s="7">
        <v>1760407604</v>
      </c>
      <c r="F57" s="7"/>
      <c r="G57" s="7">
        <v>0</v>
      </c>
      <c r="H57" s="7"/>
      <c r="I57" s="7">
        <f t="shared" si="0"/>
        <v>1760407604</v>
      </c>
      <c r="J57" s="7"/>
      <c r="K57" s="7">
        <v>0</v>
      </c>
      <c r="L57" s="7"/>
      <c r="M57" s="7">
        <v>8951638415</v>
      </c>
      <c r="N57" s="7"/>
      <c r="O57" s="7">
        <v>0</v>
      </c>
      <c r="P57" s="7"/>
      <c r="Q57" s="7">
        <f t="shared" si="1"/>
        <v>8951638415</v>
      </c>
    </row>
    <row r="58" spans="1:17">
      <c r="A58" s="1" t="s">
        <v>104</v>
      </c>
      <c r="C58" s="7">
        <v>0</v>
      </c>
      <c r="D58" s="7"/>
      <c r="E58" s="7">
        <v>931577741</v>
      </c>
      <c r="F58" s="7"/>
      <c r="G58" s="7">
        <v>0</v>
      </c>
      <c r="H58" s="7"/>
      <c r="I58" s="7">
        <f t="shared" si="0"/>
        <v>931577741</v>
      </c>
      <c r="J58" s="7"/>
      <c r="K58" s="7">
        <v>0</v>
      </c>
      <c r="L58" s="7"/>
      <c r="M58" s="7">
        <v>22947780719</v>
      </c>
      <c r="N58" s="7"/>
      <c r="O58" s="7">
        <v>0</v>
      </c>
      <c r="P58" s="7"/>
      <c r="Q58" s="7">
        <f t="shared" si="1"/>
        <v>22947780719</v>
      </c>
    </row>
    <row r="59" spans="1:17">
      <c r="A59" s="1" t="s">
        <v>113</v>
      </c>
      <c r="C59" s="7">
        <v>0</v>
      </c>
      <c r="D59" s="7"/>
      <c r="E59" s="7">
        <v>6340701887</v>
      </c>
      <c r="F59" s="7"/>
      <c r="G59" s="7">
        <v>0</v>
      </c>
      <c r="H59" s="7"/>
      <c r="I59" s="7">
        <f t="shared" si="0"/>
        <v>6340701887</v>
      </c>
      <c r="J59" s="7"/>
      <c r="K59" s="7">
        <v>0</v>
      </c>
      <c r="L59" s="7"/>
      <c r="M59" s="7">
        <v>9767234016</v>
      </c>
      <c r="N59" s="7"/>
      <c r="O59" s="7">
        <v>0</v>
      </c>
      <c r="P59" s="7"/>
      <c r="Q59" s="7">
        <f t="shared" si="1"/>
        <v>9767234016</v>
      </c>
    </row>
    <row r="60" spans="1:17">
      <c r="A60" s="1" t="s">
        <v>145</v>
      </c>
      <c r="C60" s="7">
        <v>0</v>
      </c>
      <c r="D60" s="7"/>
      <c r="E60" s="7">
        <v>1305461281</v>
      </c>
      <c r="F60" s="7"/>
      <c r="G60" s="7">
        <v>0</v>
      </c>
      <c r="H60" s="7"/>
      <c r="I60" s="7">
        <f t="shared" si="0"/>
        <v>1305461281</v>
      </c>
      <c r="J60" s="7"/>
      <c r="K60" s="7">
        <v>0</v>
      </c>
      <c r="L60" s="7"/>
      <c r="M60" s="7">
        <v>1305461288</v>
      </c>
      <c r="N60" s="7"/>
      <c r="O60" s="7">
        <v>0</v>
      </c>
      <c r="P60" s="7"/>
      <c r="Q60" s="7">
        <f t="shared" si="1"/>
        <v>1305461288</v>
      </c>
    </row>
    <row r="61" spans="1:17">
      <c r="A61" s="1" t="s">
        <v>143</v>
      </c>
      <c r="C61" s="7">
        <v>0</v>
      </c>
      <c r="D61" s="7"/>
      <c r="E61" s="7">
        <v>708778886</v>
      </c>
      <c r="F61" s="7"/>
      <c r="G61" s="7">
        <v>0</v>
      </c>
      <c r="H61" s="7"/>
      <c r="I61" s="7">
        <f t="shared" si="0"/>
        <v>708778886</v>
      </c>
      <c r="J61" s="7"/>
      <c r="K61" s="7">
        <v>0</v>
      </c>
      <c r="L61" s="7"/>
      <c r="M61" s="7">
        <v>708778886</v>
      </c>
      <c r="N61" s="7"/>
      <c r="O61" s="7">
        <v>0</v>
      </c>
      <c r="P61" s="7"/>
      <c r="Q61" s="7">
        <f t="shared" si="1"/>
        <v>708778886</v>
      </c>
    </row>
    <row r="62" spans="1:17">
      <c r="A62" s="1" t="s">
        <v>136</v>
      </c>
      <c r="C62" s="7">
        <v>0</v>
      </c>
      <c r="D62" s="7"/>
      <c r="E62" s="7">
        <v>76976752</v>
      </c>
      <c r="F62" s="7"/>
      <c r="G62" s="7">
        <v>0</v>
      </c>
      <c r="H62" s="7"/>
      <c r="I62" s="7">
        <f t="shared" si="0"/>
        <v>76976752</v>
      </c>
      <c r="J62" s="7"/>
      <c r="K62" s="7">
        <v>0</v>
      </c>
      <c r="L62" s="7"/>
      <c r="M62" s="7">
        <v>76976752</v>
      </c>
      <c r="N62" s="7"/>
      <c r="O62" s="7">
        <v>0</v>
      </c>
      <c r="P62" s="7"/>
      <c r="Q62" s="7">
        <f>K62+M62+O62</f>
        <v>76976752</v>
      </c>
    </row>
    <row r="63" spans="1:17">
      <c r="A63" s="1" t="s">
        <v>76</v>
      </c>
      <c r="C63" s="7">
        <v>0</v>
      </c>
      <c r="D63" s="7"/>
      <c r="E63" s="7">
        <v>73477680</v>
      </c>
      <c r="F63" s="7"/>
      <c r="G63" s="7">
        <v>0</v>
      </c>
      <c r="H63" s="7"/>
      <c r="I63" s="7">
        <f t="shared" si="0"/>
        <v>73477680</v>
      </c>
      <c r="J63" s="7"/>
      <c r="K63" s="7">
        <v>0</v>
      </c>
      <c r="L63" s="7"/>
      <c r="M63" s="7">
        <v>137827904</v>
      </c>
      <c r="N63" s="7"/>
      <c r="O63" s="7">
        <v>0</v>
      </c>
      <c r="P63" s="7"/>
      <c r="Q63" s="7">
        <f>K63+M63+O63</f>
        <v>137827904</v>
      </c>
    </row>
    <row r="64" spans="1:17">
      <c r="A64" s="1" t="s">
        <v>93</v>
      </c>
      <c r="C64" s="7">
        <v>0</v>
      </c>
      <c r="D64" s="7"/>
      <c r="E64" s="7">
        <v>8546550</v>
      </c>
      <c r="F64" s="7"/>
      <c r="G64" s="7">
        <v>0</v>
      </c>
      <c r="H64" s="7"/>
      <c r="I64" s="7">
        <f>C64+E64+G64</f>
        <v>8546550</v>
      </c>
      <c r="J64" s="7"/>
      <c r="K64" s="7">
        <v>0</v>
      </c>
      <c r="L64" s="7"/>
      <c r="M64" s="7">
        <v>39454271</v>
      </c>
      <c r="N64" s="7"/>
      <c r="O64" s="7">
        <v>0</v>
      </c>
      <c r="P64" s="7"/>
      <c r="Q64" s="7">
        <f>K64+M64+O64</f>
        <v>39454271</v>
      </c>
    </row>
    <row r="65" spans="3:17" ht="24.75" thickBot="1">
      <c r="C65" s="15">
        <f>SUM(C8:C64)</f>
        <v>8449370128</v>
      </c>
      <c r="D65" s="7"/>
      <c r="E65" s="15">
        <f>SUM(E8:E64)</f>
        <v>24235450241</v>
      </c>
      <c r="F65" s="7"/>
      <c r="G65" s="15">
        <f>SUM(G8:G64)</f>
        <v>74149759868</v>
      </c>
      <c r="H65" s="7"/>
      <c r="I65" s="15">
        <f>SUM(I8:I64)</f>
        <v>106834580237</v>
      </c>
      <c r="J65" s="7"/>
      <c r="K65" s="15">
        <f>SUM(K8:K64)</f>
        <v>259589507839</v>
      </c>
      <c r="L65" s="7"/>
      <c r="M65" s="15">
        <f>SUM(M8:M64)</f>
        <v>192180459548</v>
      </c>
      <c r="N65" s="7"/>
      <c r="O65" s="15">
        <f>SUM(O8:O64)</f>
        <v>416664703730</v>
      </c>
      <c r="P65" s="7"/>
      <c r="Q65" s="15">
        <f>SUM(Q8:Q64)</f>
        <v>868434671117</v>
      </c>
    </row>
    <row r="66" spans="3:17" ht="24.75" thickTop="1">
      <c r="C66" s="8"/>
      <c r="E66" s="8"/>
      <c r="G66" s="8"/>
      <c r="K66" s="8"/>
      <c r="M66" s="8"/>
      <c r="O66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>
      <c r="A3" s="16" t="s">
        <v>175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.75">
      <c r="A6" s="17" t="s">
        <v>252</v>
      </c>
      <c r="B6" s="17" t="s">
        <v>252</v>
      </c>
      <c r="C6" s="17" t="s">
        <v>252</v>
      </c>
      <c r="E6" s="17" t="s">
        <v>177</v>
      </c>
      <c r="F6" s="17" t="s">
        <v>177</v>
      </c>
      <c r="G6" s="17" t="s">
        <v>177</v>
      </c>
      <c r="I6" s="17" t="s">
        <v>178</v>
      </c>
      <c r="J6" s="17" t="s">
        <v>178</v>
      </c>
      <c r="K6" s="17" t="s">
        <v>178</v>
      </c>
    </row>
    <row r="7" spans="1:11" ht="24.75">
      <c r="A7" s="17" t="s">
        <v>253</v>
      </c>
      <c r="C7" s="17" t="s">
        <v>156</v>
      </c>
      <c r="E7" s="17" t="s">
        <v>254</v>
      </c>
      <c r="G7" s="17" t="s">
        <v>255</v>
      </c>
      <c r="I7" s="17" t="s">
        <v>254</v>
      </c>
      <c r="K7" s="17" t="s">
        <v>255</v>
      </c>
    </row>
    <row r="8" spans="1:11">
      <c r="A8" s="1" t="s">
        <v>162</v>
      </c>
      <c r="C8" s="4" t="s">
        <v>163</v>
      </c>
      <c r="D8" s="4"/>
      <c r="E8" s="6">
        <v>68157</v>
      </c>
      <c r="F8" s="4"/>
      <c r="G8" s="10">
        <f>E8/$E$11</f>
        <v>1.9744161644130701E-3</v>
      </c>
      <c r="H8" s="4"/>
      <c r="I8" s="6">
        <v>192270213</v>
      </c>
      <c r="K8" s="10">
        <f>I8/$I$11</f>
        <v>0.38567204795353516</v>
      </c>
    </row>
    <row r="9" spans="1:11">
      <c r="A9" s="1" t="s">
        <v>169</v>
      </c>
      <c r="C9" s="4" t="s">
        <v>170</v>
      </c>
      <c r="D9" s="4"/>
      <c r="E9" s="6">
        <v>34384778</v>
      </c>
      <c r="F9" s="4"/>
      <c r="G9" s="10">
        <f t="shared" ref="G9:G10" si="0">E9/$E$11</f>
        <v>0.99608054188058326</v>
      </c>
      <c r="H9" s="4"/>
      <c r="I9" s="6">
        <v>103185150</v>
      </c>
      <c r="K9" s="10">
        <f t="shared" ref="K9:K10" si="1">I9/$I$11</f>
        <v>0.20697760458034506</v>
      </c>
    </row>
    <row r="10" spans="1:11">
      <c r="A10" s="1" t="s">
        <v>172</v>
      </c>
      <c r="C10" s="4" t="s">
        <v>173</v>
      </c>
      <c r="D10" s="4"/>
      <c r="E10" s="6">
        <v>67143</v>
      </c>
      <c r="F10" s="4"/>
      <c r="G10" s="10">
        <f t="shared" si="0"/>
        <v>1.9450419550036937E-3</v>
      </c>
      <c r="H10" s="4"/>
      <c r="I10" s="6">
        <v>203077559</v>
      </c>
      <c r="K10" s="10">
        <f t="shared" si="1"/>
        <v>0.40735034746611981</v>
      </c>
    </row>
    <row r="11" spans="1:11" ht="24.75" thickBot="1">
      <c r="C11" s="4"/>
      <c r="D11" s="4"/>
      <c r="E11" s="13">
        <f>SUM(E8:E10)</f>
        <v>34520078</v>
      </c>
      <c r="F11" s="4"/>
      <c r="G11" s="14">
        <f>SUM(G8:G10)</f>
        <v>1</v>
      </c>
      <c r="H11" s="4"/>
      <c r="I11" s="13">
        <f>SUM(I8:I10)</f>
        <v>498532922</v>
      </c>
      <c r="K11" s="14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5" sqref="C5:C6"/>
    </sheetView>
  </sheetViews>
  <sheetFormatPr defaultRowHeight="24"/>
  <cols>
    <col min="1" max="1" width="28.28515625" style="1" bestFit="1" customWidth="1"/>
    <col min="2" max="2" width="1" style="1" customWidth="1"/>
    <col min="3" max="3" width="10.5703125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175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 ht="24.75">
      <c r="C5" s="16" t="s">
        <v>177</v>
      </c>
      <c r="D5" s="2"/>
      <c r="E5" s="2" t="s">
        <v>264</v>
      </c>
    </row>
    <row r="6" spans="1:5" ht="24.75">
      <c r="A6" s="16" t="s">
        <v>256</v>
      </c>
      <c r="C6" s="17"/>
      <c r="D6" s="2"/>
      <c r="E6" s="5" t="s">
        <v>265</v>
      </c>
    </row>
    <row r="7" spans="1:5" ht="24.75">
      <c r="A7" s="17" t="s">
        <v>256</v>
      </c>
      <c r="C7" s="17" t="s">
        <v>159</v>
      </c>
      <c r="E7" s="17" t="s">
        <v>159</v>
      </c>
    </row>
    <row r="8" spans="1:5">
      <c r="A8" s="1" t="s">
        <v>263</v>
      </c>
      <c r="C8" s="6">
        <v>1000</v>
      </c>
      <c r="D8" s="4"/>
      <c r="E8" s="6">
        <v>39178937</v>
      </c>
    </row>
    <row r="9" spans="1:5" ht="25.5" thickBot="1">
      <c r="A9" s="2" t="s">
        <v>185</v>
      </c>
      <c r="C9" s="13">
        <v>1000</v>
      </c>
      <c r="D9" s="4"/>
      <c r="E9" s="13">
        <v>39178937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K24" sqref="K24"/>
    </sheetView>
  </sheetViews>
  <sheetFormatPr defaultRowHeight="24"/>
  <cols>
    <col min="1" max="1" width="31.425781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6" t="s">
        <v>0</v>
      </c>
      <c r="B2" s="16"/>
      <c r="C2" s="16"/>
      <c r="D2" s="16"/>
      <c r="E2" s="16"/>
      <c r="F2" s="16"/>
      <c r="G2" s="16"/>
    </row>
    <row r="3" spans="1:7" ht="24.75">
      <c r="A3" s="16" t="s">
        <v>175</v>
      </c>
      <c r="B3" s="16"/>
      <c r="C3" s="16"/>
      <c r="D3" s="16"/>
      <c r="E3" s="16"/>
      <c r="F3" s="16"/>
      <c r="G3" s="16"/>
    </row>
    <row r="4" spans="1:7" ht="24.75">
      <c r="A4" s="16" t="s">
        <v>2</v>
      </c>
      <c r="B4" s="16"/>
      <c r="C4" s="16"/>
      <c r="D4" s="16"/>
      <c r="E4" s="16"/>
      <c r="F4" s="16"/>
      <c r="G4" s="16"/>
    </row>
    <row r="6" spans="1:7" ht="24.75">
      <c r="A6" s="17" t="s">
        <v>179</v>
      </c>
      <c r="C6" s="17" t="s">
        <v>159</v>
      </c>
      <c r="E6" s="17" t="s">
        <v>249</v>
      </c>
      <c r="G6" s="17" t="s">
        <v>13</v>
      </c>
    </row>
    <row r="7" spans="1:7">
      <c r="A7" s="1" t="s">
        <v>257</v>
      </c>
      <c r="C7" s="7">
        <f>'سرمایه‌گذاری در سهام'!I42</f>
        <v>-4868923244</v>
      </c>
      <c r="E7" s="10">
        <f>C7/$C$11</f>
        <v>-4.7734458273306676E-2</v>
      </c>
      <c r="G7" s="10">
        <v>-1.4995708784618705E-3</v>
      </c>
    </row>
    <row r="8" spans="1:7">
      <c r="A8" s="1" t="s">
        <v>258</v>
      </c>
      <c r="C8" s="7">
        <f>'سرمایه‌گذاری در اوراق بهادار'!I65</f>
        <v>106834580237</v>
      </c>
      <c r="E8" s="10">
        <f t="shared" ref="E8:E10" si="0">C8/$C$11</f>
        <v>1.047396016922979</v>
      </c>
      <c r="G8" s="10">
        <v>3.2903789463825703E-2</v>
      </c>
    </row>
    <row r="9" spans="1:7">
      <c r="A9" s="1" t="s">
        <v>259</v>
      </c>
      <c r="C9" s="7">
        <f>'درآمد سپرده بانکی'!E11</f>
        <v>34520078</v>
      </c>
      <c r="E9" s="10">
        <f t="shared" si="0"/>
        <v>3.3843154642309897E-4</v>
      </c>
      <c r="G9" s="10">
        <v>1.0631776492846328E-5</v>
      </c>
    </row>
    <row r="10" spans="1:7">
      <c r="A10" s="1" t="s">
        <v>256</v>
      </c>
      <c r="C10" s="7">
        <f>'سایر درآمدها'!C9</f>
        <v>1000</v>
      </c>
      <c r="E10" s="10">
        <f t="shared" si="0"/>
        <v>9.8039044530287266E-9</v>
      </c>
      <c r="G10" s="10">
        <v>3.0798819437332467E-10</v>
      </c>
    </row>
    <row r="11" spans="1:7" ht="24.75" thickBot="1">
      <c r="C11" s="15">
        <f>SUM(C7:C10)</f>
        <v>102000178071</v>
      </c>
      <c r="E11" s="11">
        <f>SUM(E7:E10)</f>
        <v>0.99999999999999989</v>
      </c>
      <c r="G11" s="11">
        <f>SUM(G7:G10)</f>
        <v>3.1414850669844875E-2</v>
      </c>
    </row>
    <row r="12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"/>
  <sheetViews>
    <sheetView rightToLeft="1" tabSelected="1" topLeftCell="A22" workbookViewId="0">
      <selection activeCell="D38" sqref="D38"/>
    </sheetView>
  </sheetViews>
  <sheetFormatPr defaultRowHeight="24"/>
  <cols>
    <col min="1" max="1" width="37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.28515625" style="1" customWidth="1"/>
    <col min="17" max="17" width="12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4.75">
      <c r="A6" s="16" t="s">
        <v>3</v>
      </c>
      <c r="C6" s="17" t="s">
        <v>260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7">
        <v>91983</v>
      </c>
      <c r="D9" s="7"/>
      <c r="E9" s="7">
        <v>794124099</v>
      </c>
      <c r="F9" s="7"/>
      <c r="G9" s="7">
        <v>900641656.32749999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91983</v>
      </c>
      <c r="R9" s="7"/>
      <c r="S9" s="7">
        <v>12620</v>
      </c>
      <c r="T9" s="7"/>
      <c r="U9" s="7">
        <v>794124099</v>
      </c>
      <c r="V9" s="7"/>
      <c r="W9" s="7">
        <v>1153918548.513</v>
      </c>
      <c r="X9" s="4"/>
      <c r="Y9" s="10">
        <v>3.553932902104065E-4</v>
      </c>
    </row>
    <row r="10" spans="1:25">
      <c r="A10" s="1" t="s">
        <v>16</v>
      </c>
      <c r="C10" s="7">
        <v>16009162</v>
      </c>
      <c r="D10" s="7"/>
      <c r="E10" s="7">
        <v>33164756347</v>
      </c>
      <c r="F10" s="7"/>
      <c r="G10" s="7">
        <v>37334026962.390602</v>
      </c>
      <c r="H10" s="7"/>
      <c r="I10" s="7">
        <v>0</v>
      </c>
      <c r="J10" s="7"/>
      <c r="K10" s="7">
        <v>0</v>
      </c>
      <c r="L10" s="7"/>
      <c r="M10" s="7">
        <v>-16009162</v>
      </c>
      <c r="N10" s="7"/>
      <c r="O10" s="7">
        <v>45712559315</v>
      </c>
      <c r="P10" s="7"/>
      <c r="Q10" s="7">
        <v>0</v>
      </c>
      <c r="R10" s="7"/>
      <c r="S10" s="7">
        <v>0</v>
      </c>
      <c r="T10" s="7"/>
      <c r="U10" s="7">
        <v>0</v>
      </c>
      <c r="V10" s="7"/>
      <c r="W10" s="7">
        <v>0</v>
      </c>
      <c r="X10" s="4"/>
      <c r="Y10" s="10">
        <v>0</v>
      </c>
    </row>
    <row r="11" spans="1:25">
      <c r="A11" s="1" t="s">
        <v>17</v>
      </c>
      <c r="C11" s="7">
        <v>2500000</v>
      </c>
      <c r="D11" s="7"/>
      <c r="E11" s="7">
        <v>17606237577</v>
      </c>
      <c r="F11" s="7"/>
      <c r="G11" s="7">
        <v>17843197500</v>
      </c>
      <c r="H11" s="7"/>
      <c r="I11" s="7">
        <v>0</v>
      </c>
      <c r="J11" s="7"/>
      <c r="K11" s="7">
        <v>0</v>
      </c>
      <c r="L11" s="7"/>
      <c r="M11" s="7">
        <v>-2500000</v>
      </c>
      <c r="N11" s="7"/>
      <c r="O11" s="7">
        <v>19309421344</v>
      </c>
      <c r="P11" s="7"/>
      <c r="Q11" s="7">
        <v>0</v>
      </c>
      <c r="R11" s="7"/>
      <c r="S11" s="7">
        <v>0</v>
      </c>
      <c r="T11" s="7"/>
      <c r="U11" s="7">
        <v>0</v>
      </c>
      <c r="V11" s="7"/>
      <c r="W11" s="7">
        <v>0</v>
      </c>
      <c r="X11" s="4"/>
      <c r="Y11" s="10">
        <v>0</v>
      </c>
    </row>
    <row r="12" spans="1:25">
      <c r="A12" s="1" t="s">
        <v>18</v>
      </c>
      <c r="C12" s="7">
        <v>15095000</v>
      </c>
      <c r="D12" s="7"/>
      <c r="E12" s="7">
        <v>122955982217</v>
      </c>
      <c r="F12" s="7"/>
      <c r="G12" s="7">
        <v>141468881823</v>
      </c>
      <c r="H12" s="7"/>
      <c r="I12" s="7">
        <v>0</v>
      </c>
      <c r="J12" s="7"/>
      <c r="K12" s="7">
        <v>0</v>
      </c>
      <c r="L12" s="7"/>
      <c r="M12" s="7">
        <v>-4095000</v>
      </c>
      <c r="N12" s="7"/>
      <c r="O12" s="7">
        <v>39095794883</v>
      </c>
      <c r="P12" s="7"/>
      <c r="Q12" s="7">
        <v>11000000</v>
      </c>
      <c r="R12" s="7"/>
      <c r="S12" s="7">
        <v>9777</v>
      </c>
      <c r="T12" s="7"/>
      <c r="U12" s="7">
        <v>89600252041</v>
      </c>
      <c r="V12" s="7"/>
      <c r="W12" s="7">
        <v>106907095350</v>
      </c>
      <c r="X12" s="4"/>
      <c r="Y12" s="10">
        <v>3.2926123262543357E-2</v>
      </c>
    </row>
    <row r="13" spans="1:25">
      <c r="A13" s="1" t="s">
        <v>19</v>
      </c>
      <c r="C13" s="7">
        <v>1400000</v>
      </c>
      <c r="D13" s="7"/>
      <c r="E13" s="7">
        <v>14951323864</v>
      </c>
      <c r="F13" s="7"/>
      <c r="G13" s="7">
        <v>14389867800</v>
      </c>
      <c r="H13" s="7"/>
      <c r="I13" s="7">
        <v>0</v>
      </c>
      <c r="J13" s="7"/>
      <c r="K13" s="7">
        <v>0</v>
      </c>
      <c r="L13" s="7"/>
      <c r="M13" s="7">
        <v>-1400000</v>
      </c>
      <c r="N13" s="7"/>
      <c r="O13" s="7">
        <v>15308556496</v>
      </c>
      <c r="P13" s="7"/>
      <c r="Q13" s="7">
        <v>0</v>
      </c>
      <c r="R13" s="7"/>
      <c r="S13" s="7">
        <v>0</v>
      </c>
      <c r="T13" s="7"/>
      <c r="U13" s="7">
        <v>0</v>
      </c>
      <c r="V13" s="7"/>
      <c r="W13" s="7">
        <v>0</v>
      </c>
      <c r="X13" s="4"/>
      <c r="Y13" s="10">
        <v>0</v>
      </c>
    </row>
    <row r="14" spans="1:25">
      <c r="A14" s="1" t="s">
        <v>20</v>
      </c>
      <c r="C14" s="7">
        <v>300000</v>
      </c>
      <c r="D14" s="7"/>
      <c r="E14" s="7">
        <v>3657634835</v>
      </c>
      <c r="F14" s="7"/>
      <c r="G14" s="7">
        <v>4795297200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300000</v>
      </c>
      <c r="R14" s="7"/>
      <c r="S14" s="7">
        <v>18500</v>
      </c>
      <c r="T14" s="7"/>
      <c r="U14" s="7">
        <v>3657634835</v>
      </c>
      <c r="V14" s="7"/>
      <c r="W14" s="7">
        <v>5516977500</v>
      </c>
      <c r="X14" s="4"/>
      <c r="Y14" s="10">
        <v>1.6991639386232588E-3</v>
      </c>
    </row>
    <row r="15" spans="1:25">
      <c r="A15" s="1" t="s">
        <v>21</v>
      </c>
      <c r="C15" s="7">
        <v>20567480</v>
      </c>
      <c r="D15" s="7"/>
      <c r="E15" s="7">
        <v>53476131346</v>
      </c>
      <c r="F15" s="7"/>
      <c r="G15" s="7">
        <v>58943233373.202003</v>
      </c>
      <c r="H15" s="7"/>
      <c r="I15" s="7">
        <v>0</v>
      </c>
      <c r="J15" s="7"/>
      <c r="K15" s="7">
        <v>0</v>
      </c>
      <c r="L15" s="7"/>
      <c r="M15" s="7">
        <v>-20567480</v>
      </c>
      <c r="N15" s="7"/>
      <c r="O15" s="7">
        <v>63993173939</v>
      </c>
      <c r="P15" s="7"/>
      <c r="Q15" s="7">
        <v>0</v>
      </c>
      <c r="R15" s="7"/>
      <c r="S15" s="7">
        <v>0</v>
      </c>
      <c r="T15" s="7"/>
      <c r="U15" s="7">
        <v>0</v>
      </c>
      <c r="V15" s="7"/>
      <c r="W15" s="7">
        <v>0</v>
      </c>
      <c r="X15" s="4"/>
      <c r="Y15" s="10">
        <v>0</v>
      </c>
    </row>
    <row r="16" spans="1:25">
      <c r="A16" s="1" t="s">
        <v>22</v>
      </c>
      <c r="C16" s="7">
        <v>79710000</v>
      </c>
      <c r="D16" s="7"/>
      <c r="E16" s="7">
        <v>73762578426</v>
      </c>
      <c r="F16" s="7"/>
      <c r="G16" s="7">
        <v>72183745930.5</v>
      </c>
      <c r="H16" s="7"/>
      <c r="I16" s="7">
        <v>0</v>
      </c>
      <c r="J16" s="7"/>
      <c r="K16" s="7">
        <v>0</v>
      </c>
      <c r="L16" s="7"/>
      <c r="M16" s="7">
        <v>-79710000</v>
      </c>
      <c r="N16" s="7"/>
      <c r="O16" s="7">
        <v>84908046020</v>
      </c>
      <c r="P16" s="7"/>
      <c r="Q16" s="7">
        <v>0</v>
      </c>
      <c r="R16" s="7"/>
      <c r="S16" s="7">
        <v>0</v>
      </c>
      <c r="T16" s="7"/>
      <c r="U16" s="7">
        <v>0</v>
      </c>
      <c r="V16" s="7"/>
      <c r="W16" s="7">
        <v>0</v>
      </c>
      <c r="X16" s="4"/>
      <c r="Y16" s="10">
        <v>0</v>
      </c>
    </row>
    <row r="17" spans="1:25">
      <c r="A17" s="1" t="s">
        <v>23</v>
      </c>
      <c r="C17" s="7">
        <v>6000000</v>
      </c>
      <c r="D17" s="7"/>
      <c r="E17" s="7">
        <v>51730438163</v>
      </c>
      <c r="F17" s="7"/>
      <c r="G17" s="7">
        <v>58569426000</v>
      </c>
      <c r="H17" s="7"/>
      <c r="I17" s="7">
        <v>0</v>
      </c>
      <c r="J17" s="7"/>
      <c r="K17" s="7">
        <v>0</v>
      </c>
      <c r="L17" s="7"/>
      <c r="M17" s="7">
        <v>-6000000</v>
      </c>
      <c r="N17" s="7"/>
      <c r="O17" s="7">
        <v>67601488456</v>
      </c>
      <c r="P17" s="7"/>
      <c r="Q17" s="7">
        <v>0</v>
      </c>
      <c r="R17" s="7"/>
      <c r="S17" s="7">
        <v>0</v>
      </c>
      <c r="T17" s="7"/>
      <c r="U17" s="7">
        <v>0</v>
      </c>
      <c r="V17" s="7"/>
      <c r="W17" s="7">
        <v>0</v>
      </c>
      <c r="X17" s="4"/>
      <c r="Y17" s="10">
        <v>0</v>
      </c>
    </row>
    <row r="18" spans="1:25">
      <c r="A18" s="1" t="s">
        <v>24</v>
      </c>
      <c r="C18" s="7">
        <v>9379994</v>
      </c>
      <c r="D18" s="7"/>
      <c r="E18" s="7">
        <v>39843931055</v>
      </c>
      <c r="F18" s="7"/>
      <c r="G18" s="7">
        <v>47469415834.748703</v>
      </c>
      <c r="H18" s="7"/>
      <c r="I18" s="7">
        <v>0</v>
      </c>
      <c r="J18" s="7"/>
      <c r="K18" s="7">
        <v>0</v>
      </c>
      <c r="L18" s="7"/>
      <c r="M18" s="7">
        <v>-7101265</v>
      </c>
      <c r="N18" s="7"/>
      <c r="O18" s="7">
        <v>44507240501</v>
      </c>
      <c r="P18" s="7"/>
      <c r="Q18" s="7">
        <v>2278729</v>
      </c>
      <c r="R18" s="7"/>
      <c r="S18" s="7">
        <v>6330</v>
      </c>
      <c r="T18" s="7"/>
      <c r="U18" s="7">
        <v>9679486062</v>
      </c>
      <c r="V18" s="7"/>
      <c r="W18" s="7">
        <v>14338529660.3085</v>
      </c>
      <c r="X18" s="4"/>
      <c r="Y18" s="10">
        <v>4.416097860046775E-3</v>
      </c>
    </row>
    <row r="19" spans="1:25">
      <c r="A19" s="1" t="s">
        <v>25</v>
      </c>
      <c r="C19" s="7">
        <v>1000000</v>
      </c>
      <c r="D19" s="7"/>
      <c r="E19" s="7">
        <v>12361460686</v>
      </c>
      <c r="F19" s="7"/>
      <c r="G19" s="7">
        <v>13777533000</v>
      </c>
      <c r="H19" s="7"/>
      <c r="I19" s="7">
        <v>0</v>
      </c>
      <c r="J19" s="7"/>
      <c r="K19" s="7">
        <v>0</v>
      </c>
      <c r="L19" s="7"/>
      <c r="M19" s="7">
        <v>-1000000</v>
      </c>
      <c r="N19" s="7"/>
      <c r="O19" s="7">
        <v>13917246821</v>
      </c>
      <c r="P19" s="7"/>
      <c r="Q19" s="7">
        <v>0</v>
      </c>
      <c r="R19" s="7"/>
      <c r="S19" s="7">
        <v>0</v>
      </c>
      <c r="T19" s="7"/>
      <c r="U19" s="7">
        <v>0</v>
      </c>
      <c r="V19" s="7"/>
      <c r="W19" s="7">
        <v>0</v>
      </c>
      <c r="X19" s="4"/>
      <c r="Y19" s="10">
        <v>0</v>
      </c>
    </row>
    <row r="20" spans="1:25">
      <c r="A20" s="1" t="s">
        <v>26</v>
      </c>
      <c r="C20" s="7">
        <v>2550000</v>
      </c>
      <c r="D20" s="7"/>
      <c r="E20" s="7">
        <v>29683931219</v>
      </c>
      <c r="F20" s="7"/>
      <c r="G20" s="7">
        <v>44815750200</v>
      </c>
      <c r="H20" s="7"/>
      <c r="I20" s="7">
        <v>0</v>
      </c>
      <c r="J20" s="7"/>
      <c r="K20" s="7">
        <v>0</v>
      </c>
      <c r="L20" s="7"/>
      <c r="M20" s="7">
        <v>-2550000</v>
      </c>
      <c r="N20" s="7"/>
      <c r="O20" s="7">
        <v>48133543517</v>
      </c>
      <c r="P20" s="7"/>
      <c r="Q20" s="7">
        <v>0</v>
      </c>
      <c r="R20" s="7"/>
      <c r="S20" s="7">
        <v>0</v>
      </c>
      <c r="T20" s="7"/>
      <c r="U20" s="7">
        <v>0</v>
      </c>
      <c r="V20" s="7"/>
      <c r="W20" s="7">
        <v>0</v>
      </c>
      <c r="X20" s="4"/>
      <c r="Y20" s="10">
        <v>0</v>
      </c>
    </row>
    <row r="21" spans="1:25">
      <c r="A21" s="1" t="s">
        <v>27</v>
      </c>
      <c r="C21" s="7">
        <v>345836</v>
      </c>
      <c r="D21" s="7"/>
      <c r="E21" s="7">
        <v>9701813344</v>
      </c>
      <c r="F21" s="7"/>
      <c r="G21" s="7">
        <v>12822929687.34</v>
      </c>
      <c r="H21" s="7"/>
      <c r="I21" s="7">
        <v>0</v>
      </c>
      <c r="J21" s="7"/>
      <c r="K21" s="7">
        <v>0</v>
      </c>
      <c r="L21" s="7"/>
      <c r="M21" s="7">
        <v>-345836</v>
      </c>
      <c r="N21" s="7"/>
      <c r="O21" s="7">
        <v>13469261707</v>
      </c>
      <c r="P21" s="7"/>
      <c r="Q21" s="7">
        <v>0</v>
      </c>
      <c r="R21" s="7"/>
      <c r="S21" s="7">
        <v>0</v>
      </c>
      <c r="T21" s="7"/>
      <c r="U21" s="7">
        <v>0</v>
      </c>
      <c r="V21" s="7"/>
      <c r="W21" s="7">
        <v>0</v>
      </c>
      <c r="X21" s="4"/>
      <c r="Y21" s="10">
        <v>0</v>
      </c>
    </row>
    <row r="22" spans="1:25">
      <c r="A22" s="1" t="s">
        <v>28</v>
      </c>
      <c r="C22" s="7">
        <v>7600000</v>
      </c>
      <c r="D22" s="7"/>
      <c r="E22" s="7">
        <v>43739679600</v>
      </c>
      <c r="F22" s="7"/>
      <c r="G22" s="7">
        <v>48622564080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7600000</v>
      </c>
      <c r="R22" s="7"/>
      <c r="S22" s="7">
        <v>6436</v>
      </c>
      <c r="T22" s="7"/>
      <c r="U22" s="7">
        <v>43739679600</v>
      </c>
      <c r="V22" s="7"/>
      <c r="W22" s="7">
        <v>48622564080</v>
      </c>
      <c r="X22" s="4"/>
      <c r="Y22" s="10">
        <v>1.4975175716800473E-2</v>
      </c>
    </row>
    <row r="23" spans="1:25">
      <c r="A23" s="1" t="s">
        <v>29</v>
      </c>
      <c r="C23" s="7">
        <v>500000</v>
      </c>
      <c r="D23" s="7"/>
      <c r="E23" s="7">
        <v>4925820752</v>
      </c>
      <c r="F23" s="7"/>
      <c r="G23" s="7">
        <v>9289397250</v>
      </c>
      <c r="H23" s="7"/>
      <c r="I23" s="7">
        <v>0</v>
      </c>
      <c r="J23" s="7"/>
      <c r="K23" s="7">
        <v>0</v>
      </c>
      <c r="L23" s="7"/>
      <c r="M23" s="7">
        <v>-500000</v>
      </c>
      <c r="N23" s="7"/>
      <c r="O23" s="7">
        <v>10432554750</v>
      </c>
      <c r="P23" s="7"/>
      <c r="Q23" s="7">
        <v>0</v>
      </c>
      <c r="R23" s="7"/>
      <c r="S23" s="7">
        <v>0</v>
      </c>
      <c r="T23" s="7"/>
      <c r="U23" s="7">
        <v>0</v>
      </c>
      <c r="V23" s="7"/>
      <c r="W23" s="7">
        <v>0</v>
      </c>
      <c r="X23" s="4"/>
      <c r="Y23" s="10">
        <v>0</v>
      </c>
    </row>
    <row r="24" spans="1:25">
      <c r="A24" s="1" t="s">
        <v>30</v>
      </c>
      <c r="C24" s="7">
        <v>2695400</v>
      </c>
      <c r="D24" s="7"/>
      <c r="E24" s="7">
        <v>10278798677</v>
      </c>
      <c r="F24" s="7"/>
      <c r="G24" s="7">
        <v>11030934877.290001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2695400</v>
      </c>
      <c r="R24" s="7"/>
      <c r="S24" s="7">
        <v>4117</v>
      </c>
      <c r="T24" s="7"/>
      <c r="U24" s="7">
        <v>10278798677</v>
      </c>
      <c r="V24" s="7"/>
      <c r="W24" s="7">
        <v>11030934877.290001</v>
      </c>
      <c r="X24" s="4"/>
      <c r="Y24" s="10">
        <v>3.3973977151062801E-3</v>
      </c>
    </row>
    <row r="25" spans="1:25">
      <c r="A25" s="1" t="s">
        <v>31</v>
      </c>
      <c r="C25" s="7">
        <v>1000000</v>
      </c>
      <c r="D25" s="7"/>
      <c r="E25" s="7">
        <v>2883383225</v>
      </c>
      <c r="F25" s="7"/>
      <c r="G25" s="7">
        <v>3847967550</v>
      </c>
      <c r="H25" s="7"/>
      <c r="I25" s="7">
        <v>0</v>
      </c>
      <c r="J25" s="7"/>
      <c r="K25" s="7">
        <v>0</v>
      </c>
      <c r="L25" s="7"/>
      <c r="M25" s="7">
        <v>-1000000</v>
      </c>
      <c r="N25" s="7"/>
      <c r="O25" s="7">
        <v>4246608867</v>
      </c>
      <c r="P25" s="7"/>
      <c r="Q25" s="7">
        <v>0</v>
      </c>
      <c r="R25" s="7"/>
      <c r="S25" s="7">
        <v>0</v>
      </c>
      <c r="T25" s="7"/>
      <c r="U25" s="7">
        <v>0</v>
      </c>
      <c r="V25" s="7"/>
      <c r="W25" s="7">
        <v>0</v>
      </c>
      <c r="X25" s="4"/>
      <c r="Y25" s="10">
        <v>0</v>
      </c>
    </row>
    <row r="26" spans="1:25">
      <c r="A26" s="1" t="s">
        <v>32</v>
      </c>
      <c r="C26" s="7">
        <v>400000</v>
      </c>
      <c r="D26" s="7"/>
      <c r="E26" s="7">
        <v>5522935092</v>
      </c>
      <c r="F26" s="7"/>
      <c r="G26" s="7">
        <v>6640254000</v>
      </c>
      <c r="H26" s="7"/>
      <c r="I26" s="7">
        <v>0</v>
      </c>
      <c r="J26" s="7"/>
      <c r="K26" s="7">
        <v>0</v>
      </c>
      <c r="L26" s="7"/>
      <c r="M26" s="7">
        <v>-400000</v>
      </c>
      <c r="N26" s="7"/>
      <c r="O26" s="7">
        <v>8712231701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X26" s="4"/>
      <c r="Y26" s="10">
        <v>0</v>
      </c>
    </row>
    <row r="27" spans="1:25">
      <c r="A27" s="1" t="s">
        <v>33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3500000</v>
      </c>
      <c r="J27" s="7"/>
      <c r="K27" s="7">
        <v>14941094666</v>
      </c>
      <c r="L27" s="7"/>
      <c r="M27" s="7">
        <v>-3500000</v>
      </c>
      <c r="N27" s="7"/>
      <c r="O27" s="7">
        <v>15367416579</v>
      </c>
      <c r="P27" s="7"/>
      <c r="Q27" s="7">
        <v>0</v>
      </c>
      <c r="R27" s="7"/>
      <c r="S27" s="7">
        <v>0</v>
      </c>
      <c r="T27" s="7"/>
      <c r="U27" s="7">
        <v>0</v>
      </c>
      <c r="V27" s="7"/>
      <c r="W27" s="7">
        <v>0</v>
      </c>
      <c r="X27" s="4"/>
      <c r="Y27" s="10">
        <v>0</v>
      </c>
    </row>
    <row r="28" spans="1:25">
      <c r="A28" s="1" t="s">
        <v>34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5000000</v>
      </c>
      <c r="J28" s="7"/>
      <c r="K28" s="7">
        <v>10146343675</v>
      </c>
      <c r="L28" s="7"/>
      <c r="M28" s="7">
        <v>-5000000</v>
      </c>
      <c r="N28" s="7"/>
      <c r="O28" s="7">
        <v>11285031818</v>
      </c>
      <c r="P28" s="7"/>
      <c r="Q28" s="7">
        <v>0</v>
      </c>
      <c r="R28" s="7"/>
      <c r="S28" s="7">
        <v>0</v>
      </c>
      <c r="T28" s="7"/>
      <c r="U28" s="7">
        <v>0</v>
      </c>
      <c r="V28" s="7"/>
      <c r="W28" s="7">
        <v>0</v>
      </c>
      <c r="X28" s="4"/>
      <c r="Y28" s="10">
        <v>0</v>
      </c>
    </row>
    <row r="29" spans="1:25" ht="24.75" thickBot="1">
      <c r="C29" s="8"/>
      <c r="D29" s="8"/>
      <c r="E29" s="9">
        <f>SUM(E9:E28)</f>
        <v>531040960524</v>
      </c>
      <c r="F29" s="8"/>
      <c r="G29" s="9">
        <f>SUM(G9:G28)</f>
        <v>604745064724.79883</v>
      </c>
      <c r="H29" s="8"/>
      <c r="I29" s="8"/>
      <c r="J29" s="8"/>
      <c r="K29" s="9">
        <f>SUM(K9:K28)</f>
        <v>25087438341</v>
      </c>
      <c r="L29" s="8"/>
      <c r="M29" s="8"/>
      <c r="N29" s="8"/>
      <c r="O29" s="9">
        <f>SUM(O9:O28)</f>
        <v>506000176714</v>
      </c>
      <c r="P29" s="8"/>
      <c r="Q29" s="8"/>
      <c r="R29" s="8"/>
      <c r="S29" s="8"/>
      <c r="T29" s="8"/>
      <c r="U29" s="9">
        <f>SUM(U9:U28)</f>
        <v>157749975314</v>
      </c>
      <c r="V29" s="8"/>
      <c r="W29" s="9">
        <f>SUM(W9:W28)</f>
        <v>187570020016.11151</v>
      </c>
      <c r="Y29" s="11">
        <f>SUM(Y9:Y28)</f>
        <v>5.7769351783330557E-2</v>
      </c>
    </row>
    <row r="30" spans="1:25" ht="24.75" thickTop="1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5">
      <c r="Y31" s="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E10" sqref="E10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260</v>
      </c>
      <c r="D6" s="17" t="s">
        <v>4</v>
      </c>
      <c r="E6" s="17" t="s">
        <v>4</v>
      </c>
      <c r="F6" s="17" t="s">
        <v>4</v>
      </c>
      <c r="G6" s="17" t="s">
        <v>4</v>
      </c>
      <c r="H6" s="17" t="s">
        <v>4</v>
      </c>
      <c r="I6" s="17" t="s">
        <v>4</v>
      </c>
      <c r="K6" s="17" t="s">
        <v>6</v>
      </c>
      <c r="L6" s="17" t="s">
        <v>6</v>
      </c>
      <c r="M6" s="17" t="s">
        <v>6</v>
      </c>
      <c r="N6" s="17" t="s">
        <v>6</v>
      </c>
      <c r="O6" s="17" t="s">
        <v>6</v>
      </c>
      <c r="P6" s="17" t="s">
        <v>6</v>
      </c>
      <c r="Q6" s="17" t="s">
        <v>6</v>
      </c>
    </row>
    <row r="7" spans="1:17" ht="24.75">
      <c r="A7" s="17" t="s">
        <v>3</v>
      </c>
      <c r="C7" s="17" t="s">
        <v>35</v>
      </c>
      <c r="E7" s="17" t="s">
        <v>36</v>
      </c>
      <c r="G7" s="17" t="s">
        <v>37</v>
      </c>
      <c r="I7" s="17" t="s">
        <v>38</v>
      </c>
      <c r="K7" s="17" t="s">
        <v>35</v>
      </c>
      <c r="M7" s="17" t="s">
        <v>36</v>
      </c>
      <c r="O7" s="17" t="s">
        <v>37</v>
      </c>
      <c r="Q7" s="17" t="s">
        <v>38</v>
      </c>
    </row>
    <row r="8" spans="1:17">
      <c r="A8" s="1" t="s">
        <v>39</v>
      </c>
      <c r="C8" s="6">
        <v>11000000</v>
      </c>
      <c r="D8" s="4"/>
      <c r="E8" s="6">
        <v>10335</v>
      </c>
      <c r="F8" s="4"/>
      <c r="G8" s="4" t="s">
        <v>40</v>
      </c>
      <c r="H8" s="4"/>
      <c r="I8" s="6">
        <v>1</v>
      </c>
      <c r="J8" s="4"/>
      <c r="K8" s="6">
        <v>11000000</v>
      </c>
      <c r="L8" s="4"/>
      <c r="M8" s="6">
        <v>10335</v>
      </c>
      <c r="N8" s="4"/>
      <c r="O8" s="4" t="s">
        <v>40</v>
      </c>
      <c r="P8" s="4"/>
      <c r="Q8" s="6">
        <v>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7"/>
  <sheetViews>
    <sheetView rightToLeft="1" topLeftCell="L1" workbookViewId="0">
      <selection activeCell="M17" sqref="M17:AL18"/>
    </sheetView>
  </sheetViews>
  <sheetFormatPr defaultRowHeight="24"/>
  <cols>
    <col min="1" max="1" width="32.71093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35" style="1" customWidth="1"/>
    <col min="40" max="16384" width="9.140625" style="1"/>
  </cols>
  <sheetData>
    <row r="2" spans="1:3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4.75">
      <c r="A6" s="17" t="s">
        <v>41</v>
      </c>
      <c r="B6" s="17" t="s">
        <v>41</v>
      </c>
      <c r="C6" s="17" t="s">
        <v>41</v>
      </c>
      <c r="D6" s="17" t="s">
        <v>41</v>
      </c>
      <c r="E6" s="17" t="s">
        <v>41</v>
      </c>
      <c r="F6" s="17" t="s">
        <v>41</v>
      </c>
      <c r="G6" s="17" t="s">
        <v>41</v>
      </c>
      <c r="H6" s="17" t="s">
        <v>41</v>
      </c>
      <c r="I6" s="17" t="s">
        <v>41</v>
      </c>
      <c r="J6" s="17" t="s">
        <v>41</v>
      </c>
      <c r="K6" s="17" t="s">
        <v>41</v>
      </c>
      <c r="L6" s="17" t="s">
        <v>41</v>
      </c>
      <c r="M6" s="17" t="s">
        <v>41</v>
      </c>
      <c r="O6" s="17" t="s">
        <v>260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>
      <c r="A7" s="16" t="s">
        <v>42</v>
      </c>
      <c r="C7" s="16" t="s">
        <v>43</v>
      </c>
      <c r="E7" s="16" t="s">
        <v>44</v>
      </c>
      <c r="G7" s="16" t="s">
        <v>45</v>
      </c>
      <c r="I7" s="16" t="s">
        <v>46</v>
      </c>
      <c r="K7" s="16" t="s">
        <v>47</v>
      </c>
      <c r="M7" s="16" t="s">
        <v>38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48</v>
      </c>
      <c r="AG7" s="16" t="s">
        <v>8</v>
      </c>
      <c r="AI7" s="16" t="s">
        <v>9</v>
      </c>
      <c r="AK7" s="16" t="s">
        <v>13</v>
      </c>
    </row>
    <row r="8" spans="1:37" ht="24.75">
      <c r="A8" s="17" t="s">
        <v>42</v>
      </c>
      <c r="C8" s="17" t="s">
        <v>43</v>
      </c>
      <c r="E8" s="17" t="s">
        <v>44</v>
      </c>
      <c r="G8" s="17" t="s">
        <v>45</v>
      </c>
      <c r="I8" s="17" t="s">
        <v>46</v>
      </c>
      <c r="K8" s="17" t="s">
        <v>47</v>
      </c>
      <c r="M8" s="17" t="s">
        <v>38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48</v>
      </c>
      <c r="AG8" s="17" t="s">
        <v>8</v>
      </c>
      <c r="AI8" s="17" t="s">
        <v>9</v>
      </c>
      <c r="AK8" s="17" t="s">
        <v>13</v>
      </c>
    </row>
    <row r="9" spans="1:37">
      <c r="A9" s="1" t="s">
        <v>49</v>
      </c>
      <c r="C9" s="4" t="s">
        <v>50</v>
      </c>
      <c r="D9" s="4"/>
      <c r="E9" s="4" t="s">
        <v>50</v>
      </c>
      <c r="F9" s="4"/>
      <c r="G9" s="4" t="s">
        <v>51</v>
      </c>
      <c r="H9" s="4"/>
      <c r="I9" s="4" t="s">
        <v>52</v>
      </c>
      <c r="J9" s="4"/>
      <c r="K9" s="6">
        <v>0</v>
      </c>
      <c r="L9" s="4"/>
      <c r="M9" s="6">
        <v>0</v>
      </c>
      <c r="N9" s="4"/>
      <c r="O9" s="6">
        <v>20800</v>
      </c>
      <c r="P9" s="4"/>
      <c r="Q9" s="6">
        <v>12458829532</v>
      </c>
      <c r="R9" s="4"/>
      <c r="S9" s="6">
        <v>13250358657</v>
      </c>
      <c r="T9" s="4"/>
      <c r="U9" s="6">
        <v>9900</v>
      </c>
      <c r="V9" s="4"/>
      <c r="W9" s="6">
        <v>5942774627</v>
      </c>
      <c r="X9" s="4"/>
      <c r="Y9" s="6">
        <v>0</v>
      </c>
      <c r="Z9" s="4"/>
      <c r="AA9" s="6">
        <v>0</v>
      </c>
      <c r="AB9" s="4"/>
      <c r="AC9" s="6">
        <v>30700</v>
      </c>
      <c r="AD9" s="4"/>
      <c r="AE9" s="6">
        <v>648366</v>
      </c>
      <c r="AF9" s="4"/>
      <c r="AG9" s="6">
        <v>18401604159</v>
      </c>
      <c r="AH9" s="4"/>
      <c r="AI9" s="6">
        <v>19901250388</v>
      </c>
      <c r="AJ9" s="4"/>
      <c r="AK9" s="10">
        <v>6.1293501727715466E-3</v>
      </c>
    </row>
    <row r="10" spans="1:37">
      <c r="A10" s="1" t="s">
        <v>53</v>
      </c>
      <c r="C10" s="4" t="s">
        <v>50</v>
      </c>
      <c r="D10" s="4"/>
      <c r="E10" s="4" t="s">
        <v>50</v>
      </c>
      <c r="F10" s="4"/>
      <c r="G10" s="4" t="s">
        <v>54</v>
      </c>
      <c r="H10" s="4"/>
      <c r="I10" s="4" t="s">
        <v>55</v>
      </c>
      <c r="J10" s="4"/>
      <c r="K10" s="6">
        <v>0</v>
      </c>
      <c r="L10" s="4"/>
      <c r="M10" s="6">
        <v>0</v>
      </c>
      <c r="N10" s="4"/>
      <c r="O10" s="6">
        <v>24000</v>
      </c>
      <c r="P10" s="4"/>
      <c r="Q10" s="6">
        <v>14012006282</v>
      </c>
      <c r="R10" s="4"/>
      <c r="S10" s="6">
        <v>14448260778</v>
      </c>
      <c r="T10" s="4"/>
      <c r="U10" s="6">
        <v>100</v>
      </c>
      <c r="V10" s="4"/>
      <c r="W10" s="6">
        <v>60609981</v>
      </c>
      <c r="X10" s="4"/>
      <c r="Y10" s="6">
        <v>0</v>
      </c>
      <c r="Z10" s="4"/>
      <c r="AA10" s="6">
        <v>0</v>
      </c>
      <c r="AB10" s="4"/>
      <c r="AC10" s="6">
        <v>24100</v>
      </c>
      <c r="AD10" s="4"/>
      <c r="AE10" s="6">
        <v>610740</v>
      </c>
      <c r="AF10" s="4"/>
      <c r="AG10" s="6">
        <v>14072616263</v>
      </c>
      <c r="AH10" s="4"/>
      <c r="AI10" s="6">
        <v>14716166211</v>
      </c>
      <c r="AJ10" s="4"/>
      <c r="AK10" s="10">
        <v>4.5324054594236204E-3</v>
      </c>
    </row>
    <row r="11" spans="1:37">
      <c r="A11" s="1" t="s">
        <v>56</v>
      </c>
      <c r="C11" s="4" t="s">
        <v>50</v>
      </c>
      <c r="D11" s="4"/>
      <c r="E11" s="4" t="s">
        <v>50</v>
      </c>
      <c r="F11" s="4"/>
      <c r="G11" s="4" t="s">
        <v>57</v>
      </c>
      <c r="H11" s="4"/>
      <c r="I11" s="4" t="s">
        <v>58</v>
      </c>
      <c r="J11" s="4"/>
      <c r="K11" s="6">
        <v>0</v>
      </c>
      <c r="L11" s="4"/>
      <c r="M11" s="6">
        <v>0</v>
      </c>
      <c r="N11" s="4"/>
      <c r="O11" s="6">
        <v>98571</v>
      </c>
      <c r="P11" s="4"/>
      <c r="Q11" s="6">
        <v>71940289376</v>
      </c>
      <c r="R11" s="4"/>
      <c r="S11" s="6">
        <v>82484517280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98571</v>
      </c>
      <c r="AD11" s="4"/>
      <c r="AE11" s="6">
        <v>827600</v>
      </c>
      <c r="AF11" s="4"/>
      <c r="AG11" s="6">
        <v>71940289376</v>
      </c>
      <c r="AH11" s="4"/>
      <c r="AI11" s="6">
        <v>81562573703</v>
      </c>
      <c r="AJ11" s="4"/>
      <c r="AK11" s="10">
        <v>2.5120309803228182E-2</v>
      </c>
    </row>
    <row r="12" spans="1:37">
      <c r="A12" s="1" t="s">
        <v>59</v>
      </c>
      <c r="C12" s="4" t="s">
        <v>50</v>
      </c>
      <c r="D12" s="4"/>
      <c r="E12" s="4" t="s">
        <v>50</v>
      </c>
      <c r="F12" s="4"/>
      <c r="G12" s="4" t="s">
        <v>60</v>
      </c>
      <c r="H12" s="4"/>
      <c r="I12" s="4" t="s">
        <v>61</v>
      </c>
      <c r="J12" s="4"/>
      <c r="K12" s="6">
        <v>0</v>
      </c>
      <c r="L12" s="4"/>
      <c r="M12" s="6">
        <v>0</v>
      </c>
      <c r="N12" s="4"/>
      <c r="O12" s="6">
        <v>343079</v>
      </c>
      <c r="P12" s="4"/>
      <c r="Q12" s="6">
        <v>250978681888</v>
      </c>
      <c r="R12" s="4"/>
      <c r="S12" s="6">
        <v>282183833325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343079</v>
      </c>
      <c r="AD12" s="4"/>
      <c r="AE12" s="6">
        <v>835691</v>
      </c>
      <c r="AF12" s="4"/>
      <c r="AG12" s="6">
        <v>250978681888</v>
      </c>
      <c r="AH12" s="4"/>
      <c r="AI12" s="6">
        <v>286656351873</v>
      </c>
      <c r="AJ12" s="4"/>
      <c r="AK12" s="10">
        <v>8.8286772219009671E-2</v>
      </c>
    </row>
    <row r="13" spans="1:37">
      <c r="A13" s="1" t="s">
        <v>62</v>
      </c>
      <c r="C13" s="4" t="s">
        <v>50</v>
      </c>
      <c r="D13" s="4"/>
      <c r="E13" s="4" t="s">
        <v>50</v>
      </c>
      <c r="F13" s="4"/>
      <c r="G13" s="4" t="s">
        <v>63</v>
      </c>
      <c r="H13" s="4"/>
      <c r="I13" s="4" t="s">
        <v>64</v>
      </c>
      <c r="J13" s="4"/>
      <c r="K13" s="6">
        <v>0</v>
      </c>
      <c r="L13" s="4"/>
      <c r="M13" s="6">
        <v>0</v>
      </c>
      <c r="N13" s="4"/>
      <c r="O13" s="6">
        <v>94578</v>
      </c>
      <c r="P13" s="4"/>
      <c r="Q13" s="6">
        <v>68385695898</v>
      </c>
      <c r="R13" s="4"/>
      <c r="S13" s="6">
        <v>75650261375</v>
      </c>
      <c r="T13" s="4"/>
      <c r="U13" s="6">
        <v>102000</v>
      </c>
      <c r="V13" s="4"/>
      <c r="W13" s="6">
        <v>79726427794</v>
      </c>
      <c r="X13" s="4"/>
      <c r="Y13" s="6">
        <v>0</v>
      </c>
      <c r="Z13" s="4"/>
      <c r="AA13" s="6">
        <v>0</v>
      </c>
      <c r="AB13" s="4"/>
      <c r="AC13" s="6">
        <v>196578</v>
      </c>
      <c r="AD13" s="4"/>
      <c r="AE13" s="6">
        <v>805583</v>
      </c>
      <c r="AF13" s="4"/>
      <c r="AG13" s="6">
        <v>148112123692</v>
      </c>
      <c r="AH13" s="4"/>
      <c r="AI13" s="6">
        <v>158331252738</v>
      </c>
      <c r="AJ13" s="4"/>
      <c r="AK13" s="10">
        <v>4.8764156643643135E-2</v>
      </c>
    </row>
    <row r="14" spans="1:37">
      <c r="A14" s="1" t="s">
        <v>65</v>
      </c>
      <c r="C14" s="4" t="s">
        <v>50</v>
      </c>
      <c r="D14" s="4"/>
      <c r="E14" s="4" t="s">
        <v>50</v>
      </c>
      <c r="F14" s="4"/>
      <c r="G14" s="4" t="s">
        <v>66</v>
      </c>
      <c r="H14" s="4"/>
      <c r="I14" s="4" t="s">
        <v>67</v>
      </c>
      <c r="J14" s="4"/>
      <c r="K14" s="6">
        <v>0</v>
      </c>
      <c r="L14" s="4"/>
      <c r="M14" s="6">
        <v>0</v>
      </c>
      <c r="N14" s="4"/>
      <c r="O14" s="6">
        <v>14</v>
      </c>
      <c r="P14" s="4"/>
      <c r="Q14" s="6">
        <v>10627617</v>
      </c>
      <c r="R14" s="4"/>
      <c r="S14" s="6">
        <v>11341443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14</v>
      </c>
      <c r="AD14" s="4"/>
      <c r="AE14" s="6">
        <v>834990</v>
      </c>
      <c r="AF14" s="4"/>
      <c r="AG14" s="6">
        <v>10627617</v>
      </c>
      <c r="AH14" s="4"/>
      <c r="AI14" s="6">
        <v>11687741</v>
      </c>
      <c r="AJ14" s="4"/>
      <c r="AK14" s="10">
        <v>3.5996862468930759E-6</v>
      </c>
    </row>
    <row r="15" spans="1:37">
      <c r="A15" s="1" t="s">
        <v>68</v>
      </c>
      <c r="C15" s="4" t="s">
        <v>50</v>
      </c>
      <c r="D15" s="4"/>
      <c r="E15" s="4" t="s">
        <v>50</v>
      </c>
      <c r="F15" s="4"/>
      <c r="G15" s="4" t="s">
        <v>69</v>
      </c>
      <c r="H15" s="4"/>
      <c r="I15" s="4" t="s">
        <v>61</v>
      </c>
      <c r="J15" s="4"/>
      <c r="K15" s="6">
        <v>0</v>
      </c>
      <c r="L15" s="4"/>
      <c r="M15" s="6">
        <v>0</v>
      </c>
      <c r="N15" s="4"/>
      <c r="O15" s="6">
        <v>28</v>
      </c>
      <c r="P15" s="4"/>
      <c r="Q15" s="6">
        <v>20578251</v>
      </c>
      <c r="R15" s="4"/>
      <c r="S15" s="6">
        <v>22262404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28</v>
      </c>
      <c r="AD15" s="4"/>
      <c r="AE15" s="6">
        <v>813210</v>
      </c>
      <c r="AF15" s="4"/>
      <c r="AG15" s="6">
        <v>20578251</v>
      </c>
      <c r="AH15" s="4"/>
      <c r="AI15" s="6">
        <v>22765752</v>
      </c>
      <c r="AJ15" s="4"/>
      <c r="AK15" s="10">
        <v>7.0115828520309048E-6</v>
      </c>
    </row>
    <row r="16" spans="1:37">
      <c r="A16" s="1" t="s">
        <v>70</v>
      </c>
      <c r="C16" s="4" t="s">
        <v>50</v>
      </c>
      <c r="D16" s="4"/>
      <c r="E16" s="4" t="s">
        <v>50</v>
      </c>
      <c r="F16" s="4"/>
      <c r="G16" s="4" t="s">
        <v>71</v>
      </c>
      <c r="H16" s="4"/>
      <c r="I16" s="4" t="s">
        <v>72</v>
      </c>
      <c r="J16" s="4"/>
      <c r="K16" s="6">
        <v>0</v>
      </c>
      <c r="L16" s="4"/>
      <c r="M16" s="6">
        <v>0</v>
      </c>
      <c r="N16" s="4"/>
      <c r="O16" s="6">
        <v>42628</v>
      </c>
      <c r="P16" s="4"/>
      <c r="Q16" s="6">
        <v>25606515228</v>
      </c>
      <c r="R16" s="4"/>
      <c r="S16" s="6">
        <v>27469471506</v>
      </c>
      <c r="T16" s="4"/>
      <c r="U16" s="6">
        <v>21700</v>
      </c>
      <c r="V16" s="4"/>
      <c r="W16" s="6">
        <v>13189971209</v>
      </c>
      <c r="X16" s="4"/>
      <c r="Y16" s="6">
        <v>0</v>
      </c>
      <c r="Z16" s="4"/>
      <c r="AA16" s="6">
        <v>0</v>
      </c>
      <c r="AB16" s="4"/>
      <c r="AC16" s="6">
        <v>64328</v>
      </c>
      <c r="AD16" s="4"/>
      <c r="AE16" s="6">
        <v>655879</v>
      </c>
      <c r="AF16" s="4"/>
      <c r="AG16" s="6">
        <v>38796486437</v>
      </c>
      <c r="AH16" s="4"/>
      <c r="AI16" s="6">
        <v>42183785727</v>
      </c>
      <c r="AJ16" s="4"/>
      <c r="AK16" s="10">
        <v>1.2992107997889954E-2</v>
      </c>
    </row>
    <row r="17" spans="1:37">
      <c r="A17" s="1" t="s">
        <v>73</v>
      </c>
      <c r="C17" s="4" t="s">
        <v>50</v>
      </c>
      <c r="D17" s="4"/>
      <c r="E17" s="4" t="s">
        <v>50</v>
      </c>
      <c r="F17" s="4"/>
      <c r="G17" s="4" t="s">
        <v>74</v>
      </c>
      <c r="H17" s="4"/>
      <c r="I17" s="4" t="s">
        <v>75</v>
      </c>
      <c r="J17" s="4"/>
      <c r="K17" s="6">
        <v>0</v>
      </c>
      <c r="L17" s="4"/>
      <c r="M17" s="6">
        <v>0</v>
      </c>
      <c r="N17" s="4"/>
      <c r="O17" s="6">
        <v>290827</v>
      </c>
      <c r="P17" s="4"/>
      <c r="Q17" s="6">
        <v>233275891159</v>
      </c>
      <c r="R17" s="4"/>
      <c r="S17" s="6">
        <v>287635641362</v>
      </c>
      <c r="T17" s="4"/>
      <c r="U17" s="6">
        <v>0</v>
      </c>
      <c r="V17" s="4"/>
      <c r="W17" s="6">
        <v>0</v>
      </c>
      <c r="X17" s="4"/>
      <c r="Y17" s="6">
        <v>290827</v>
      </c>
      <c r="Z17" s="4"/>
      <c r="AA17" s="6">
        <v>290827000000</v>
      </c>
      <c r="AB17" s="4"/>
      <c r="AC17" s="6">
        <v>0</v>
      </c>
      <c r="AD17" s="4"/>
      <c r="AE17" s="6">
        <v>0</v>
      </c>
      <c r="AF17" s="4"/>
      <c r="AG17" s="6">
        <v>0</v>
      </c>
      <c r="AH17" s="4"/>
      <c r="AI17" s="6">
        <v>0</v>
      </c>
      <c r="AJ17" s="4"/>
      <c r="AK17" s="10">
        <v>0</v>
      </c>
    </row>
    <row r="18" spans="1:37">
      <c r="A18" s="1" t="s">
        <v>76</v>
      </c>
      <c r="C18" s="4" t="s">
        <v>50</v>
      </c>
      <c r="D18" s="4"/>
      <c r="E18" s="4" t="s">
        <v>50</v>
      </c>
      <c r="F18" s="4"/>
      <c r="G18" s="4" t="s">
        <v>71</v>
      </c>
      <c r="H18" s="4"/>
      <c r="I18" s="4" t="s">
        <v>77</v>
      </c>
      <c r="J18" s="4"/>
      <c r="K18" s="6">
        <v>0</v>
      </c>
      <c r="L18" s="4"/>
      <c r="M18" s="6">
        <v>0</v>
      </c>
      <c r="N18" s="4"/>
      <c r="O18" s="6">
        <v>5100</v>
      </c>
      <c r="P18" s="4"/>
      <c r="Q18" s="6">
        <v>3421020936</v>
      </c>
      <c r="R18" s="4"/>
      <c r="S18" s="6">
        <v>3485371161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5100</v>
      </c>
      <c r="AD18" s="4"/>
      <c r="AE18" s="6">
        <v>697940</v>
      </c>
      <c r="AF18" s="4"/>
      <c r="AG18" s="6">
        <v>3421020936</v>
      </c>
      <c r="AH18" s="4"/>
      <c r="AI18" s="6">
        <v>3558848841</v>
      </c>
      <c r="AJ18" s="4"/>
      <c r="AK18" s="10">
        <v>1.0960834285871893E-3</v>
      </c>
    </row>
    <row r="19" spans="1:37">
      <c r="A19" s="1" t="s">
        <v>78</v>
      </c>
      <c r="C19" s="4" t="s">
        <v>50</v>
      </c>
      <c r="D19" s="4"/>
      <c r="E19" s="4" t="s">
        <v>50</v>
      </c>
      <c r="F19" s="4"/>
      <c r="G19" s="4" t="s">
        <v>79</v>
      </c>
      <c r="H19" s="4"/>
      <c r="I19" s="4" t="s">
        <v>80</v>
      </c>
      <c r="J19" s="4"/>
      <c r="K19" s="6">
        <v>0</v>
      </c>
      <c r="L19" s="4"/>
      <c r="M19" s="6">
        <v>0</v>
      </c>
      <c r="N19" s="4"/>
      <c r="O19" s="6">
        <v>288823</v>
      </c>
      <c r="P19" s="4"/>
      <c r="Q19" s="6">
        <v>253232423463</v>
      </c>
      <c r="R19" s="4"/>
      <c r="S19" s="6">
        <v>282319711086</v>
      </c>
      <c r="T19" s="4"/>
      <c r="U19" s="6">
        <v>0</v>
      </c>
      <c r="V19" s="4"/>
      <c r="W19" s="6">
        <v>0</v>
      </c>
      <c r="X19" s="4"/>
      <c r="Y19" s="6">
        <v>54900</v>
      </c>
      <c r="Z19" s="4"/>
      <c r="AA19" s="6">
        <v>54298883546</v>
      </c>
      <c r="AB19" s="4"/>
      <c r="AC19" s="6">
        <v>233923</v>
      </c>
      <c r="AD19" s="4"/>
      <c r="AE19" s="6">
        <v>994367</v>
      </c>
      <c r="AF19" s="4"/>
      <c r="AG19" s="6">
        <v>205097544842</v>
      </c>
      <c r="AH19" s="4"/>
      <c r="AI19" s="6">
        <v>232563331063</v>
      </c>
      <c r="AJ19" s="4"/>
      <c r="AK19" s="10">
        <v>7.1626760411539092E-2</v>
      </c>
    </row>
    <row r="20" spans="1:37">
      <c r="A20" s="1" t="s">
        <v>81</v>
      </c>
      <c r="C20" s="4" t="s">
        <v>50</v>
      </c>
      <c r="D20" s="4"/>
      <c r="E20" s="4" t="s">
        <v>50</v>
      </c>
      <c r="F20" s="4"/>
      <c r="G20" s="4" t="s">
        <v>82</v>
      </c>
      <c r="H20" s="4"/>
      <c r="I20" s="4" t="s">
        <v>83</v>
      </c>
      <c r="J20" s="4"/>
      <c r="K20" s="6">
        <v>0</v>
      </c>
      <c r="L20" s="4"/>
      <c r="M20" s="6">
        <v>0</v>
      </c>
      <c r="N20" s="4"/>
      <c r="O20" s="6">
        <v>2600</v>
      </c>
      <c r="P20" s="4"/>
      <c r="Q20" s="6">
        <v>1764885584</v>
      </c>
      <c r="R20" s="4"/>
      <c r="S20" s="6">
        <v>1744803697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2600</v>
      </c>
      <c r="AD20" s="4"/>
      <c r="AE20" s="6">
        <v>682320</v>
      </c>
      <c r="AF20" s="4"/>
      <c r="AG20" s="6">
        <v>1764885584</v>
      </c>
      <c r="AH20" s="4"/>
      <c r="AI20" s="6">
        <v>1773710456</v>
      </c>
      <c r="AJ20" s="4"/>
      <c r="AK20" s="10">
        <v>5.4628188068452631E-4</v>
      </c>
    </row>
    <row r="21" spans="1:37">
      <c r="A21" s="1" t="s">
        <v>84</v>
      </c>
      <c r="C21" s="4" t="s">
        <v>50</v>
      </c>
      <c r="D21" s="4"/>
      <c r="E21" s="4" t="s">
        <v>50</v>
      </c>
      <c r="F21" s="4"/>
      <c r="G21" s="4" t="s">
        <v>85</v>
      </c>
      <c r="H21" s="4"/>
      <c r="I21" s="4" t="s">
        <v>86</v>
      </c>
      <c r="J21" s="4"/>
      <c r="K21" s="6">
        <v>0</v>
      </c>
      <c r="L21" s="4"/>
      <c r="M21" s="6">
        <v>0</v>
      </c>
      <c r="N21" s="4"/>
      <c r="O21" s="6">
        <v>199656</v>
      </c>
      <c r="P21" s="4"/>
      <c r="Q21" s="6">
        <v>159738856323</v>
      </c>
      <c r="R21" s="4"/>
      <c r="S21" s="6">
        <v>191205336932</v>
      </c>
      <c r="T21" s="4"/>
      <c r="U21" s="6">
        <v>83800</v>
      </c>
      <c r="V21" s="4"/>
      <c r="W21" s="6">
        <v>80047696010</v>
      </c>
      <c r="X21" s="4"/>
      <c r="Y21" s="6">
        <v>0</v>
      </c>
      <c r="Z21" s="4"/>
      <c r="AA21" s="6">
        <v>0</v>
      </c>
      <c r="AB21" s="4"/>
      <c r="AC21" s="6">
        <v>283456</v>
      </c>
      <c r="AD21" s="4"/>
      <c r="AE21" s="6">
        <v>968082</v>
      </c>
      <c r="AF21" s="4"/>
      <c r="AG21" s="6">
        <v>239786552333</v>
      </c>
      <c r="AH21" s="4"/>
      <c r="AI21" s="6">
        <v>274358914823</v>
      </c>
      <c r="AJ21" s="4"/>
      <c r="AK21" s="10">
        <v>8.4499306786560549E-2</v>
      </c>
    </row>
    <row r="22" spans="1:37">
      <c r="A22" s="1" t="s">
        <v>87</v>
      </c>
      <c r="C22" s="4" t="s">
        <v>50</v>
      </c>
      <c r="D22" s="4"/>
      <c r="E22" s="4" t="s">
        <v>50</v>
      </c>
      <c r="F22" s="4"/>
      <c r="G22" s="4" t="s">
        <v>71</v>
      </c>
      <c r="H22" s="4"/>
      <c r="I22" s="4" t="s">
        <v>72</v>
      </c>
      <c r="J22" s="4"/>
      <c r="K22" s="6">
        <v>0</v>
      </c>
      <c r="L22" s="4"/>
      <c r="M22" s="6">
        <v>0</v>
      </c>
      <c r="N22" s="4"/>
      <c r="O22" s="6">
        <v>8800</v>
      </c>
      <c r="P22" s="4"/>
      <c r="Q22" s="6">
        <v>5853739795</v>
      </c>
      <c r="R22" s="4"/>
      <c r="S22" s="6">
        <v>5767882381</v>
      </c>
      <c r="T22" s="4"/>
      <c r="U22" s="6">
        <v>6000</v>
      </c>
      <c r="V22" s="4"/>
      <c r="W22" s="6">
        <v>3963909312</v>
      </c>
      <c r="X22" s="4"/>
      <c r="Y22" s="6">
        <v>0</v>
      </c>
      <c r="Z22" s="4"/>
      <c r="AA22" s="6">
        <v>0</v>
      </c>
      <c r="AB22" s="4"/>
      <c r="AC22" s="6">
        <v>14800</v>
      </c>
      <c r="AD22" s="4"/>
      <c r="AE22" s="6">
        <v>666310</v>
      </c>
      <c r="AF22" s="4"/>
      <c r="AG22" s="6">
        <v>9817649107</v>
      </c>
      <c r="AH22" s="4"/>
      <c r="AI22" s="6">
        <v>9859600623</v>
      </c>
      <c r="AJ22" s="4"/>
      <c r="AK22" s="10">
        <v>3.0366405931198772E-3</v>
      </c>
    </row>
    <row r="23" spans="1:37">
      <c r="A23" s="1" t="s">
        <v>88</v>
      </c>
      <c r="C23" s="4" t="s">
        <v>50</v>
      </c>
      <c r="D23" s="4"/>
      <c r="E23" s="4" t="s">
        <v>50</v>
      </c>
      <c r="F23" s="4"/>
      <c r="G23" s="4" t="s">
        <v>89</v>
      </c>
      <c r="H23" s="4"/>
      <c r="I23" s="4" t="s">
        <v>90</v>
      </c>
      <c r="J23" s="4"/>
      <c r="K23" s="6">
        <v>0</v>
      </c>
      <c r="L23" s="4"/>
      <c r="M23" s="6">
        <v>0</v>
      </c>
      <c r="N23" s="4"/>
      <c r="O23" s="6">
        <v>27</v>
      </c>
      <c r="P23" s="4"/>
      <c r="Q23" s="6">
        <v>20465980</v>
      </c>
      <c r="R23" s="4"/>
      <c r="S23" s="6">
        <v>24582553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27</v>
      </c>
      <c r="AD23" s="4"/>
      <c r="AE23" s="6">
        <v>929100</v>
      </c>
      <c r="AF23" s="4"/>
      <c r="AG23" s="6">
        <v>20465980</v>
      </c>
      <c r="AH23" s="4"/>
      <c r="AI23" s="6">
        <v>25081153</v>
      </c>
      <c r="AJ23" s="4"/>
      <c r="AK23" s="10">
        <v>7.7246990252710955E-6</v>
      </c>
    </row>
    <row r="24" spans="1:37">
      <c r="A24" s="1" t="s">
        <v>91</v>
      </c>
      <c r="C24" s="4" t="s">
        <v>50</v>
      </c>
      <c r="D24" s="4"/>
      <c r="E24" s="4" t="s">
        <v>50</v>
      </c>
      <c r="F24" s="4"/>
      <c r="G24" s="4" t="s">
        <v>71</v>
      </c>
      <c r="H24" s="4"/>
      <c r="I24" s="4" t="s">
        <v>92</v>
      </c>
      <c r="J24" s="4"/>
      <c r="K24" s="6">
        <v>0</v>
      </c>
      <c r="L24" s="4"/>
      <c r="M24" s="6">
        <v>0</v>
      </c>
      <c r="N24" s="4"/>
      <c r="O24" s="6">
        <v>1500</v>
      </c>
      <c r="P24" s="4"/>
      <c r="Q24" s="6">
        <v>969116298</v>
      </c>
      <c r="R24" s="4"/>
      <c r="S24" s="6">
        <v>965509969</v>
      </c>
      <c r="T24" s="4"/>
      <c r="U24" s="6">
        <v>2800</v>
      </c>
      <c r="V24" s="4"/>
      <c r="W24" s="6">
        <v>1811407248</v>
      </c>
      <c r="X24" s="4"/>
      <c r="Y24" s="6">
        <v>0</v>
      </c>
      <c r="Z24" s="4"/>
      <c r="AA24" s="6">
        <v>0</v>
      </c>
      <c r="AB24" s="4"/>
      <c r="AC24" s="6">
        <v>4300</v>
      </c>
      <c r="AD24" s="4"/>
      <c r="AE24" s="6">
        <v>653190</v>
      </c>
      <c r="AF24" s="4"/>
      <c r="AG24" s="6">
        <v>2780523546</v>
      </c>
      <c r="AH24" s="4"/>
      <c r="AI24" s="6">
        <v>2808207920</v>
      </c>
      <c r="AJ24" s="4"/>
      <c r="AK24" s="10">
        <v>8.6489488670566978E-4</v>
      </c>
    </row>
    <row r="25" spans="1:37">
      <c r="A25" s="1" t="s">
        <v>93</v>
      </c>
      <c r="C25" s="4" t="s">
        <v>50</v>
      </c>
      <c r="D25" s="4"/>
      <c r="E25" s="4" t="s">
        <v>50</v>
      </c>
      <c r="F25" s="4"/>
      <c r="G25" s="4" t="s">
        <v>94</v>
      </c>
      <c r="H25" s="4"/>
      <c r="I25" s="4" t="s">
        <v>95</v>
      </c>
      <c r="J25" s="4"/>
      <c r="K25" s="6">
        <v>0</v>
      </c>
      <c r="L25" s="4"/>
      <c r="M25" s="6">
        <v>0</v>
      </c>
      <c r="N25" s="4"/>
      <c r="O25" s="6">
        <v>409</v>
      </c>
      <c r="P25" s="4"/>
      <c r="Q25" s="6">
        <v>333240765</v>
      </c>
      <c r="R25" s="4"/>
      <c r="S25" s="6">
        <v>364148486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409</v>
      </c>
      <c r="AD25" s="4"/>
      <c r="AE25" s="6">
        <v>911400</v>
      </c>
      <c r="AF25" s="4"/>
      <c r="AG25" s="6">
        <v>333240765</v>
      </c>
      <c r="AH25" s="4"/>
      <c r="AI25" s="6">
        <v>372695036</v>
      </c>
      <c r="AJ25" s="4"/>
      <c r="AK25" s="10">
        <v>1.1478567118954124E-4</v>
      </c>
    </row>
    <row r="26" spans="1:37">
      <c r="A26" s="1" t="s">
        <v>96</v>
      </c>
      <c r="C26" s="4" t="s">
        <v>50</v>
      </c>
      <c r="D26" s="4"/>
      <c r="E26" s="4" t="s">
        <v>50</v>
      </c>
      <c r="F26" s="4"/>
      <c r="G26" s="4" t="s">
        <v>97</v>
      </c>
      <c r="H26" s="4"/>
      <c r="I26" s="4" t="s">
        <v>98</v>
      </c>
      <c r="J26" s="4"/>
      <c r="K26" s="6">
        <v>0</v>
      </c>
      <c r="L26" s="4"/>
      <c r="M26" s="6">
        <v>0</v>
      </c>
      <c r="N26" s="4"/>
      <c r="O26" s="6">
        <v>16900</v>
      </c>
      <c r="P26" s="4"/>
      <c r="Q26" s="6">
        <v>10753809438</v>
      </c>
      <c r="R26" s="4"/>
      <c r="S26" s="6">
        <v>11114312927</v>
      </c>
      <c r="T26" s="4"/>
      <c r="U26" s="6">
        <v>3100</v>
      </c>
      <c r="V26" s="4"/>
      <c r="W26" s="6">
        <v>1942472006</v>
      </c>
      <c r="X26" s="4"/>
      <c r="Y26" s="6">
        <v>0</v>
      </c>
      <c r="Z26" s="4"/>
      <c r="AA26" s="6">
        <v>0</v>
      </c>
      <c r="AB26" s="4"/>
      <c r="AC26" s="6">
        <v>20000</v>
      </c>
      <c r="AD26" s="4"/>
      <c r="AE26" s="6">
        <v>632620</v>
      </c>
      <c r="AF26" s="4"/>
      <c r="AG26" s="6">
        <v>12696281444</v>
      </c>
      <c r="AH26" s="4"/>
      <c r="AI26" s="6">
        <v>12650106752</v>
      </c>
      <c r="AJ26" s="4"/>
      <c r="AK26" s="10">
        <v>3.8960835371782826E-3</v>
      </c>
    </row>
    <row r="27" spans="1:37">
      <c r="A27" s="1" t="s">
        <v>99</v>
      </c>
      <c r="C27" s="4" t="s">
        <v>50</v>
      </c>
      <c r="D27" s="4"/>
      <c r="E27" s="4" t="s">
        <v>50</v>
      </c>
      <c r="F27" s="4"/>
      <c r="G27" s="4" t="s">
        <v>100</v>
      </c>
      <c r="H27" s="4"/>
      <c r="I27" s="4" t="s">
        <v>101</v>
      </c>
      <c r="J27" s="4"/>
      <c r="K27" s="6">
        <v>0</v>
      </c>
      <c r="L27" s="4"/>
      <c r="M27" s="6">
        <v>0</v>
      </c>
      <c r="N27" s="4"/>
      <c r="O27" s="6">
        <v>46702</v>
      </c>
      <c r="P27" s="4"/>
      <c r="Q27" s="6">
        <v>35018971346</v>
      </c>
      <c r="R27" s="4"/>
      <c r="S27" s="6">
        <v>39812413830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46702</v>
      </c>
      <c r="AD27" s="4"/>
      <c r="AE27" s="6">
        <v>866360</v>
      </c>
      <c r="AF27" s="4"/>
      <c r="AG27" s="6">
        <v>35018971346</v>
      </c>
      <c r="AH27" s="4"/>
      <c r="AI27" s="6">
        <v>40453438824</v>
      </c>
      <c r="AJ27" s="4"/>
      <c r="AK27" s="10">
        <v>1.245918157959551E-2</v>
      </c>
    </row>
    <row r="28" spans="1:37">
      <c r="A28" s="1" t="s">
        <v>102</v>
      </c>
      <c r="C28" s="4" t="s">
        <v>50</v>
      </c>
      <c r="D28" s="4"/>
      <c r="E28" s="4" t="s">
        <v>50</v>
      </c>
      <c r="F28" s="4"/>
      <c r="G28" s="4" t="s">
        <v>100</v>
      </c>
      <c r="H28" s="4"/>
      <c r="I28" s="4" t="s">
        <v>103</v>
      </c>
      <c r="J28" s="4"/>
      <c r="K28" s="6">
        <v>0</v>
      </c>
      <c r="L28" s="4"/>
      <c r="M28" s="6">
        <v>0</v>
      </c>
      <c r="N28" s="4"/>
      <c r="O28" s="6">
        <v>19</v>
      </c>
      <c r="P28" s="4"/>
      <c r="Q28" s="6">
        <v>14515789</v>
      </c>
      <c r="R28" s="4"/>
      <c r="S28" s="6">
        <v>16019036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4"/>
      <c r="AC28" s="6">
        <v>19</v>
      </c>
      <c r="AD28" s="4"/>
      <c r="AE28" s="6">
        <v>861860</v>
      </c>
      <c r="AF28" s="4"/>
      <c r="AG28" s="6">
        <v>14515789</v>
      </c>
      <c r="AH28" s="4"/>
      <c r="AI28" s="6">
        <v>16372371</v>
      </c>
      <c r="AJ28" s="4"/>
      <c r="AK28" s="10">
        <v>5.0424969819001838E-6</v>
      </c>
    </row>
    <row r="29" spans="1:37">
      <c r="A29" s="1" t="s">
        <v>104</v>
      </c>
      <c r="C29" s="4" t="s">
        <v>50</v>
      </c>
      <c r="D29" s="4"/>
      <c r="E29" s="4" t="s">
        <v>50</v>
      </c>
      <c r="F29" s="4"/>
      <c r="G29" s="4" t="s">
        <v>105</v>
      </c>
      <c r="H29" s="4"/>
      <c r="I29" s="4" t="s">
        <v>106</v>
      </c>
      <c r="J29" s="4"/>
      <c r="K29" s="6">
        <v>0</v>
      </c>
      <c r="L29" s="4"/>
      <c r="M29" s="6">
        <v>0</v>
      </c>
      <c r="N29" s="4"/>
      <c r="O29" s="6">
        <v>561474</v>
      </c>
      <c r="P29" s="4"/>
      <c r="Q29" s="6">
        <v>466051173961</v>
      </c>
      <c r="R29" s="4"/>
      <c r="S29" s="6">
        <v>488067376939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4"/>
      <c r="AC29" s="6">
        <v>561474</v>
      </c>
      <c r="AD29" s="4"/>
      <c r="AE29" s="6">
        <v>871077</v>
      </c>
      <c r="AF29" s="4"/>
      <c r="AG29" s="6">
        <v>466051173961</v>
      </c>
      <c r="AH29" s="4"/>
      <c r="AI29" s="6">
        <v>488998954680</v>
      </c>
      <c r="AJ29" s="4"/>
      <c r="AK29" s="10">
        <v>0.15060590510233643</v>
      </c>
    </row>
    <row r="30" spans="1:37">
      <c r="A30" s="1" t="s">
        <v>107</v>
      </c>
      <c r="C30" s="4" t="s">
        <v>50</v>
      </c>
      <c r="D30" s="4"/>
      <c r="E30" s="4" t="s">
        <v>50</v>
      </c>
      <c r="F30" s="4"/>
      <c r="G30" s="4" t="s">
        <v>108</v>
      </c>
      <c r="H30" s="4"/>
      <c r="I30" s="4" t="s">
        <v>109</v>
      </c>
      <c r="J30" s="4"/>
      <c r="K30" s="6">
        <v>0</v>
      </c>
      <c r="L30" s="4"/>
      <c r="M30" s="6">
        <v>0</v>
      </c>
      <c r="N30" s="4"/>
      <c r="O30" s="6">
        <v>200000</v>
      </c>
      <c r="P30" s="4"/>
      <c r="Q30" s="6">
        <v>164929888100</v>
      </c>
      <c r="R30" s="4"/>
      <c r="S30" s="6">
        <v>180819306359</v>
      </c>
      <c r="T30" s="4"/>
      <c r="U30" s="6">
        <v>0</v>
      </c>
      <c r="V30" s="4"/>
      <c r="W30" s="6">
        <v>0</v>
      </c>
      <c r="X30" s="4"/>
      <c r="Y30" s="6">
        <v>200000</v>
      </c>
      <c r="Z30" s="4"/>
      <c r="AA30" s="6">
        <v>181385118020</v>
      </c>
      <c r="AB30" s="4"/>
      <c r="AC30" s="6">
        <v>0</v>
      </c>
      <c r="AD30" s="4"/>
      <c r="AE30" s="6">
        <v>0</v>
      </c>
      <c r="AF30" s="4"/>
      <c r="AG30" s="6">
        <v>0</v>
      </c>
      <c r="AH30" s="4"/>
      <c r="AI30" s="6">
        <v>0</v>
      </c>
      <c r="AJ30" s="4"/>
      <c r="AK30" s="10">
        <v>0</v>
      </c>
    </row>
    <row r="31" spans="1:37">
      <c r="A31" s="1" t="s">
        <v>110</v>
      </c>
      <c r="C31" s="4" t="s">
        <v>50</v>
      </c>
      <c r="D31" s="4"/>
      <c r="E31" s="4" t="s">
        <v>50</v>
      </c>
      <c r="F31" s="4"/>
      <c r="G31" s="4" t="s">
        <v>111</v>
      </c>
      <c r="H31" s="4"/>
      <c r="I31" s="4" t="s">
        <v>112</v>
      </c>
      <c r="J31" s="4"/>
      <c r="K31" s="6">
        <v>0</v>
      </c>
      <c r="L31" s="4"/>
      <c r="M31" s="6">
        <v>0</v>
      </c>
      <c r="N31" s="4"/>
      <c r="O31" s="6">
        <v>322645</v>
      </c>
      <c r="P31" s="4"/>
      <c r="Q31" s="6">
        <v>269953025052</v>
      </c>
      <c r="R31" s="4"/>
      <c r="S31" s="6">
        <v>287712958681</v>
      </c>
      <c r="T31" s="4"/>
      <c r="U31" s="6">
        <v>0</v>
      </c>
      <c r="V31" s="4"/>
      <c r="W31" s="6">
        <v>0</v>
      </c>
      <c r="X31" s="4"/>
      <c r="Y31" s="6">
        <v>0</v>
      </c>
      <c r="Z31" s="4"/>
      <c r="AA31" s="6">
        <v>0</v>
      </c>
      <c r="AB31" s="4"/>
      <c r="AC31" s="6">
        <v>322645</v>
      </c>
      <c r="AD31" s="4"/>
      <c r="AE31" s="6">
        <v>906590</v>
      </c>
      <c r="AF31" s="4"/>
      <c r="AG31" s="6">
        <v>269953025052</v>
      </c>
      <c r="AH31" s="4"/>
      <c r="AI31" s="6">
        <v>292453980258</v>
      </c>
      <c r="AJ31" s="4"/>
      <c r="AK31" s="10">
        <v>9.0072373316953364E-2</v>
      </c>
    </row>
    <row r="32" spans="1:37">
      <c r="A32" s="1" t="s">
        <v>113</v>
      </c>
      <c r="C32" s="4" t="s">
        <v>50</v>
      </c>
      <c r="D32" s="4"/>
      <c r="E32" s="4" t="s">
        <v>50</v>
      </c>
      <c r="F32" s="4"/>
      <c r="G32" s="4" t="s">
        <v>105</v>
      </c>
      <c r="H32" s="4"/>
      <c r="I32" s="4" t="s">
        <v>114</v>
      </c>
      <c r="J32" s="4"/>
      <c r="K32" s="6">
        <v>0</v>
      </c>
      <c r="L32" s="4"/>
      <c r="M32" s="6">
        <v>0</v>
      </c>
      <c r="N32" s="4"/>
      <c r="O32" s="6">
        <v>374600</v>
      </c>
      <c r="P32" s="4"/>
      <c r="Q32" s="6">
        <v>300105238091</v>
      </c>
      <c r="R32" s="4"/>
      <c r="S32" s="6">
        <v>303531770220</v>
      </c>
      <c r="T32" s="4"/>
      <c r="U32" s="6">
        <v>0</v>
      </c>
      <c r="V32" s="4"/>
      <c r="W32" s="6">
        <v>0</v>
      </c>
      <c r="X32" s="4"/>
      <c r="Y32" s="6">
        <v>0</v>
      </c>
      <c r="Z32" s="4"/>
      <c r="AA32" s="6">
        <v>0</v>
      </c>
      <c r="AB32" s="4"/>
      <c r="AC32" s="6">
        <v>374600</v>
      </c>
      <c r="AD32" s="4"/>
      <c r="AE32" s="6">
        <v>827358</v>
      </c>
      <c r="AF32" s="4"/>
      <c r="AG32" s="6">
        <v>300105238091</v>
      </c>
      <c r="AH32" s="4"/>
      <c r="AI32" s="6">
        <v>309872472107</v>
      </c>
      <c r="AJ32" s="4"/>
      <c r="AK32" s="10">
        <v>9.5437063170233344E-2</v>
      </c>
    </row>
    <row r="33" spans="1:37">
      <c r="A33" s="1" t="s">
        <v>115</v>
      </c>
      <c r="C33" s="4" t="s">
        <v>50</v>
      </c>
      <c r="D33" s="4"/>
      <c r="E33" s="4" t="s">
        <v>50</v>
      </c>
      <c r="F33" s="4"/>
      <c r="G33" s="4" t="s">
        <v>116</v>
      </c>
      <c r="H33" s="4"/>
      <c r="I33" s="4" t="s">
        <v>117</v>
      </c>
      <c r="J33" s="4"/>
      <c r="K33" s="6">
        <v>0</v>
      </c>
      <c r="L33" s="4"/>
      <c r="M33" s="6">
        <v>0</v>
      </c>
      <c r="N33" s="4"/>
      <c r="O33" s="6">
        <v>120000</v>
      </c>
      <c r="P33" s="4"/>
      <c r="Q33" s="6">
        <v>99642056849</v>
      </c>
      <c r="R33" s="4"/>
      <c r="S33" s="6">
        <v>106833287660</v>
      </c>
      <c r="T33" s="4"/>
      <c r="U33" s="6">
        <v>0</v>
      </c>
      <c r="V33" s="4"/>
      <c r="W33" s="6">
        <v>0</v>
      </c>
      <c r="X33" s="4"/>
      <c r="Y33" s="6">
        <v>0</v>
      </c>
      <c r="Z33" s="4"/>
      <c r="AA33" s="6">
        <v>0</v>
      </c>
      <c r="AB33" s="4"/>
      <c r="AC33" s="6">
        <v>120000</v>
      </c>
      <c r="AD33" s="4"/>
      <c r="AE33" s="6">
        <v>905111</v>
      </c>
      <c r="AF33" s="4"/>
      <c r="AG33" s="6">
        <v>99642056849</v>
      </c>
      <c r="AH33" s="4"/>
      <c r="AI33" s="6">
        <v>108593695264</v>
      </c>
      <c r="AJ33" s="4"/>
      <c r="AK33" s="10">
        <v>3.3445576124686419E-2</v>
      </c>
    </row>
    <row r="34" spans="1:37">
      <c r="A34" s="1" t="s">
        <v>118</v>
      </c>
      <c r="C34" s="4" t="s">
        <v>50</v>
      </c>
      <c r="D34" s="4"/>
      <c r="E34" s="4" t="s">
        <v>50</v>
      </c>
      <c r="F34" s="4"/>
      <c r="G34" s="4" t="s">
        <v>119</v>
      </c>
      <c r="H34" s="4"/>
      <c r="I34" s="4" t="s">
        <v>120</v>
      </c>
      <c r="J34" s="4"/>
      <c r="K34" s="6">
        <v>18</v>
      </c>
      <c r="L34" s="4"/>
      <c r="M34" s="6">
        <v>18</v>
      </c>
      <c r="N34" s="4"/>
      <c r="O34" s="6">
        <v>7770</v>
      </c>
      <c r="P34" s="4"/>
      <c r="Q34" s="6">
        <v>7605276000</v>
      </c>
      <c r="R34" s="4"/>
      <c r="S34" s="6">
        <v>7654455538</v>
      </c>
      <c r="T34" s="4"/>
      <c r="U34" s="6">
        <v>0</v>
      </c>
      <c r="V34" s="4"/>
      <c r="W34" s="6">
        <v>0</v>
      </c>
      <c r="X34" s="4"/>
      <c r="Y34" s="6">
        <v>0</v>
      </c>
      <c r="Z34" s="4"/>
      <c r="AA34" s="6">
        <v>0</v>
      </c>
      <c r="AB34" s="4"/>
      <c r="AC34" s="6">
        <v>7770</v>
      </c>
      <c r="AD34" s="4"/>
      <c r="AE34" s="6">
        <v>983102</v>
      </c>
      <c r="AF34" s="4"/>
      <c r="AG34" s="6">
        <v>7605276000</v>
      </c>
      <c r="AH34" s="4"/>
      <c r="AI34" s="6">
        <v>7637318025</v>
      </c>
      <c r="AJ34" s="4"/>
      <c r="AK34" s="10">
        <v>2.3522037883745958E-3</v>
      </c>
    </row>
    <row r="35" spans="1:37">
      <c r="A35" s="1" t="s">
        <v>121</v>
      </c>
      <c r="C35" s="4" t="s">
        <v>50</v>
      </c>
      <c r="D35" s="4"/>
      <c r="E35" s="4" t="s">
        <v>50</v>
      </c>
      <c r="F35" s="4"/>
      <c r="G35" s="4" t="s">
        <v>122</v>
      </c>
      <c r="H35" s="4"/>
      <c r="I35" s="4" t="s">
        <v>123</v>
      </c>
      <c r="J35" s="4"/>
      <c r="K35" s="6">
        <v>18</v>
      </c>
      <c r="L35" s="4"/>
      <c r="M35" s="6">
        <v>18</v>
      </c>
      <c r="N35" s="4"/>
      <c r="O35" s="6">
        <v>110000</v>
      </c>
      <c r="P35" s="4"/>
      <c r="Q35" s="6">
        <v>102883000000</v>
      </c>
      <c r="R35" s="4"/>
      <c r="S35" s="6">
        <v>101907305952</v>
      </c>
      <c r="T35" s="4"/>
      <c r="U35" s="6">
        <v>0</v>
      </c>
      <c r="V35" s="4"/>
      <c r="W35" s="6">
        <v>0</v>
      </c>
      <c r="X35" s="4"/>
      <c r="Y35" s="6">
        <v>110000</v>
      </c>
      <c r="Z35" s="4"/>
      <c r="AA35" s="6">
        <v>100744351250</v>
      </c>
      <c r="AB35" s="4"/>
      <c r="AC35" s="6">
        <v>0</v>
      </c>
      <c r="AD35" s="4"/>
      <c r="AE35" s="6">
        <v>0</v>
      </c>
      <c r="AF35" s="4"/>
      <c r="AG35" s="6">
        <v>0</v>
      </c>
      <c r="AH35" s="4"/>
      <c r="AI35" s="6">
        <v>0</v>
      </c>
      <c r="AJ35" s="4"/>
      <c r="AK35" s="10">
        <v>0</v>
      </c>
    </row>
    <row r="36" spans="1:37">
      <c r="A36" s="1" t="s">
        <v>124</v>
      </c>
      <c r="C36" s="4" t="s">
        <v>50</v>
      </c>
      <c r="D36" s="4"/>
      <c r="E36" s="4" t="s">
        <v>50</v>
      </c>
      <c r="F36" s="4"/>
      <c r="G36" s="4" t="s">
        <v>125</v>
      </c>
      <c r="H36" s="4"/>
      <c r="I36" s="4" t="s">
        <v>126</v>
      </c>
      <c r="J36" s="4"/>
      <c r="K36" s="6">
        <v>17</v>
      </c>
      <c r="L36" s="4"/>
      <c r="M36" s="6">
        <v>17</v>
      </c>
      <c r="N36" s="4"/>
      <c r="O36" s="6">
        <v>95240</v>
      </c>
      <c r="P36" s="4"/>
      <c r="Q36" s="6">
        <v>88772406365</v>
      </c>
      <c r="R36" s="4"/>
      <c r="S36" s="6">
        <v>92426141165</v>
      </c>
      <c r="T36" s="4"/>
      <c r="U36" s="6">
        <v>0</v>
      </c>
      <c r="V36" s="4"/>
      <c r="W36" s="6">
        <v>0</v>
      </c>
      <c r="X36" s="4"/>
      <c r="Y36" s="6">
        <v>95240</v>
      </c>
      <c r="Z36" s="4"/>
      <c r="AA36" s="6">
        <v>92453053855</v>
      </c>
      <c r="AB36" s="4"/>
      <c r="AC36" s="6">
        <v>0</v>
      </c>
      <c r="AD36" s="4"/>
      <c r="AE36" s="6">
        <v>0</v>
      </c>
      <c r="AF36" s="4"/>
      <c r="AG36" s="6">
        <v>0</v>
      </c>
      <c r="AH36" s="4"/>
      <c r="AI36" s="6">
        <v>0</v>
      </c>
      <c r="AJ36" s="4"/>
      <c r="AK36" s="10">
        <v>0</v>
      </c>
    </row>
    <row r="37" spans="1:37">
      <c r="A37" s="1" t="s">
        <v>127</v>
      </c>
      <c r="C37" s="4" t="s">
        <v>50</v>
      </c>
      <c r="D37" s="4"/>
      <c r="E37" s="4" t="s">
        <v>50</v>
      </c>
      <c r="F37" s="4"/>
      <c r="G37" s="4" t="s">
        <v>94</v>
      </c>
      <c r="H37" s="4"/>
      <c r="I37" s="4" t="s">
        <v>128</v>
      </c>
      <c r="J37" s="4"/>
      <c r="K37" s="6">
        <v>17</v>
      </c>
      <c r="L37" s="4"/>
      <c r="M37" s="6">
        <v>17</v>
      </c>
      <c r="N37" s="4"/>
      <c r="O37" s="6">
        <v>200000</v>
      </c>
      <c r="P37" s="4"/>
      <c r="Q37" s="6">
        <v>185144000000</v>
      </c>
      <c r="R37" s="4"/>
      <c r="S37" s="6">
        <v>192064182056</v>
      </c>
      <c r="T37" s="4"/>
      <c r="U37" s="6">
        <v>0</v>
      </c>
      <c r="V37" s="4"/>
      <c r="W37" s="6">
        <v>0</v>
      </c>
      <c r="X37" s="4"/>
      <c r="Y37" s="6">
        <v>41620</v>
      </c>
      <c r="Z37" s="4"/>
      <c r="AA37" s="6">
        <v>39993315700</v>
      </c>
      <c r="AB37" s="4"/>
      <c r="AC37" s="6">
        <v>158380</v>
      </c>
      <c r="AD37" s="4"/>
      <c r="AE37" s="6">
        <v>957481</v>
      </c>
      <c r="AF37" s="4"/>
      <c r="AG37" s="6">
        <v>146615533600</v>
      </c>
      <c r="AH37" s="4"/>
      <c r="AI37" s="6">
        <v>151618354971</v>
      </c>
      <c r="AJ37" s="4"/>
      <c r="AK37" s="10">
        <v>4.6696663381372086E-2</v>
      </c>
    </row>
    <row r="38" spans="1:37">
      <c r="A38" s="1" t="s">
        <v>129</v>
      </c>
      <c r="C38" s="4" t="s">
        <v>50</v>
      </c>
      <c r="D38" s="4"/>
      <c r="E38" s="4" t="s">
        <v>50</v>
      </c>
      <c r="F38" s="4"/>
      <c r="G38" s="4" t="s">
        <v>130</v>
      </c>
      <c r="H38" s="4"/>
      <c r="I38" s="4" t="s">
        <v>131</v>
      </c>
      <c r="J38" s="4"/>
      <c r="K38" s="6">
        <v>16</v>
      </c>
      <c r="L38" s="4"/>
      <c r="M38" s="6">
        <v>16</v>
      </c>
      <c r="N38" s="4"/>
      <c r="O38" s="6">
        <v>65900</v>
      </c>
      <c r="P38" s="4"/>
      <c r="Q38" s="6">
        <v>62054076000</v>
      </c>
      <c r="R38" s="4"/>
      <c r="S38" s="6">
        <v>64951984018</v>
      </c>
      <c r="T38" s="4"/>
      <c r="U38" s="6">
        <v>0</v>
      </c>
      <c r="V38" s="4"/>
      <c r="W38" s="6">
        <v>0</v>
      </c>
      <c r="X38" s="4"/>
      <c r="Y38" s="6">
        <v>65900</v>
      </c>
      <c r="Z38" s="4"/>
      <c r="AA38" s="6">
        <v>65432101186</v>
      </c>
      <c r="AB38" s="4"/>
      <c r="AC38" s="6">
        <v>0</v>
      </c>
      <c r="AD38" s="4"/>
      <c r="AE38" s="6">
        <v>0</v>
      </c>
      <c r="AF38" s="4"/>
      <c r="AG38" s="6">
        <v>0</v>
      </c>
      <c r="AH38" s="4"/>
      <c r="AI38" s="6">
        <v>0</v>
      </c>
      <c r="AJ38" s="4"/>
      <c r="AK38" s="10">
        <v>0</v>
      </c>
    </row>
    <row r="39" spans="1:37">
      <c r="A39" s="1" t="s">
        <v>132</v>
      </c>
      <c r="C39" s="4" t="s">
        <v>50</v>
      </c>
      <c r="D39" s="4"/>
      <c r="E39" s="4" t="s">
        <v>50</v>
      </c>
      <c r="F39" s="4"/>
      <c r="G39" s="4" t="s">
        <v>133</v>
      </c>
      <c r="H39" s="4"/>
      <c r="I39" s="4" t="s">
        <v>134</v>
      </c>
      <c r="J39" s="4"/>
      <c r="K39" s="6">
        <v>16</v>
      </c>
      <c r="L39" s="4"/>
      <c r="M39" s="6">
        <v>16</v>
      </c>
      <c r="N39" s="4"/>
      <c r="O39" s="6">
        <v>13900</v>
      </c>
      <c r="P39" s="4"/>
      <c r="Q39" s="6">
        <v>12985380000</v>
      </c>
      <c r="R39" s="4"/>
      <c r="S39" s="6">
        <v>13475886667</v>
      </c>
      <c r="T39" s="4"/>
      <c r="U39" s="6">
        <v>0</v>
      </c>
      <c r="V39" s="4"/>
      <c r="W39" s="6">
        <v>0</v>
      </c>
      <c r="X39" s="4"/>
      <c r="Y39" s="6">
        <v>10000</v>
      </c>
      <c r="Z39" s="4"/>
      <c r="AA39" s="6">
        <v>9751032305</v>
      </c>
      <c r="AB39" s="4"/>
      <c r="AC39" s="6">
        <v>3900</v>
      </c>
      <c r="AD39" s="4"/>
      <c r="AE39" s="6">
        <v>967493</v>
      </c>
      <c r="AF39" s="4"/>
      <c r="AG39" s="6">
        <v>3643380000</v>
      </c>
      <c r="AH39" s="4"/>
      <c r="AI39" s="6">
        <v>3772538803</v>
      </c>
      <c r="AJ39" s="4"/>
      <c r="AK39" s="10">
        <v>1.1618974141392735E-3</v>
      </c>
    </row>
    <row r="40" spans="1:37">
      <c r="A40" s="1" t="s">
        <v>135</v>
      </c>
      <c r="C40" s="4" t="s">
        <v>50</v>
      </c>
      <c r="D40" s="4"/>
      <c r="E40" s="4" t="s">
        <v>50</v>
      </c>
      <c r="F40" s="4"/>
      <c r="G40" s="4" t="s">
        <v>100</v>
      </c>
      <c r="H40" s="4"/>
      <c r="I40" s="4" t="s">
        <v>64</v>
      </c>
      <c r="J40" s="4"/>
      <c r="K40" s="6">
        <v>17</v>
      </c>
      <c r="L40" s="4"/>
      <c r="M40" s="6">
        <v>17</v>
      </c>
      <c r="N40" s="4"/>
      <c r="O40" s="6">
        <v>327254</v>
      </c>
      <c r="P40" s="4"/>
      <c r="Q40" s="6">
        <v>305184772015</v>
      </c>
      <c r="R40" s="4"/>
      <c r="S40" s="6">
        <v>314624846990</v>
      </c>
      <c r="T40" s="4"/>
      <c r="U40" s="6">
        <v>0</v>
      </c>
      <c r="V40" s="4"/>
      <c r="W40" s="6">
        <v>0</v>
      </c>
      <c r="X40" s="4"/>
      <c r="Y40" s="6">
        <v>90000</v>
      </c>
      <c r="Z40" s="4"/>
      <c r="AA40" s="6">
        <v>86198973605</v>
      </c>
      <c r="AB40" s="4"/>
      <c r="AC40" s="6">
        <v>237254</v>
      </c>
      <c r="AD40" s="4"/>
      <c r="AE40" s="6">
        <v>958117</v>
      </c>
      <c r="AF40" s="4"/>
      <c r="AG40" s="6">
        <v>221254157014</v>
      </c>
      <c r="AH40" s="4"/>
      <c r="AI40" s="6">
        <v>227275889495</v>
      </c>
      <c r="AJ40" s="4"/>
      <c r="AK40" s="10">
        <v>6.9998290830156323E-2</v>
      </c>
    </row>
    <row r="41" spans="1:37">
      <c r="A41" s="1" t="s">
        <v>136</v>
      </c>
      <c r="C41" s="4" t="s">
        <v>50</v>
      </c>
      <c r="D41" s="4"/>
      <c r="E41" s="4" t="s">
        <v>50</v>
      </c>
      <c r="F41" s="4"/>
      <c r="G41" s="4" t="s">
        <v>105</v>
      </c>
      <c r="H41" s="4"/>
      <c r="I41" s="4" t="s">
        <v>137</v>
      </c>
      <c r="J41" s="4"/>
      <c r="K41" s="6">
        <v>0</v>
      </c>
      <c r="L41" s="4"/>
      <c r="M41" s="6">
        <v>0</v>
      </c>
      <c r="N41" s="4"/>
      <c r="O41" s="6">
        <v>0</v>
      </c>
      <c r="P41" s="4"/>
      <c r="Q41" s="6">
        <v>0</v>
      </c>
      <c r="R41" s="4"/>
      <c r="S41" s="6">
        <v>0</v>
      </c>
      <c r="T41" s="4"/>
      <c r="U41" s="6">
        <v>10000</v>
      </c>
      <c r="V41" s="4"/>
      <c r="W41" s="6">
        <v>8301504373</v>
      </c>
      <c r="X41" s="4"/>
      <c r="Y41" s="6">
        <v>0</v>
      </c>
      <c r="Z41" s="4"/>
      <c r="AA41" s="6">
        <v>0</v>
      </c>
      <c r="AB41" s="4"/>
      <c r="AC41" s="6">
        <v>10000</v>
      </c>
      <c r="AD41" s="4"/>
      <c r="AE41" s="6">
        <v>838000</v>
      </c>
      <c r="AF41" s="4"/>
      <c r="AG41" s="6">
        <v>8301504373</v>
      </c>
      <c r="AH41" s="4"/>
      <c r="AI41" s="6">
        <v>8378481141</v>
      </c>
      <c r="AJ41" s="4"/>
      <c r="AK41" s="10">
        <v>2.5804732782075432E-3</v>
      </c>
    </row>
    <row r="42" spans="1:37">
      <c r="A42" s="1" t="s">
        <v>138</v>
      </c>
      <c r="C42" s="4" t="s">
        <v>50</v>
      </c>
      <c r="D42" s="4"/>
      <c r="E42" s="4" t="s">
        <v>50</v>
      </c>
      <c r="F42" s="4"/>
      <c r="G42" s="4" t="s">
        <v>71</v>
      </c>
      <c r="H42" s="4"/>
      <c r="I42" s="4" t="s">
        <v>139</v>
      </c>
      <c r="J42" s="4"/>
      <c r="K42" s="6">
        <v>0</v>
      </c>
      <c r="L42" s="4"/>
      <c r="M42" s="6">
        <v>0</v>
      </c>
      <c r="N42" s="4"/>
      <c r="O42" s="6">
        <v>0</v>
      </c>
      <c r="P42" s="4"/>
      <c r="Q42" s="6">
        <v>0</v>
      </c>
      <c r="R42" s="4"/>
      <c r="S42" s="6">
        <v>0</v>
      </c>
      <c r="T42" s="4"/>
      <c r="U42" s="6">
        <v>13400</v>
      </c>
      <c r="V42" s="4"/>
      <c r="W42" s="6">
        <v>8525073859</v>
      </c>
      <c r="X42" s="4"/>
      <c r="Y42" s="6">
        <v>0</v>
      </c>
      <c r="Z42" s="4"/>
      <c r="AA42" s="6">
        <v>0</v>
      </c>
      <c r="AB42" s="4"/>
      <c r="AC42" s="6">
        <v>13400</v>
      </c>
      <c r="AD42" s="4"/>
      <c r="AE42" s="6">
        <v>641830</v>
      </c>
      <c r="AF42" s="4"/>
      <c r="AG42" s="6">
        <v>8525073859</v>
      </c>
      <c r="AH42" s="4"/>
      <c r="AI42" s="6">
        <v>8598963155</v>
      </c>
      <c r="AJ42" s="4"/>
      <c r="AK42" s="10">
        <v>2.6483791355911973E-3</v>
      </c>
    </row>
    <row r="43" spans="1:37">
      <c r="A43" s="1" t="s">
        <v>140</v>
      </c>
      <c r="C43" s="4" t="s">
        <v>50</v>
      </c>
      <c r="D43" s="4"/>
      <c r="E43" s="4" t="s">
        <v>50</v>
      </c>
      <c r="F43" s="4"/>
      <c r="G43" s="4" t="s">
        <v>141</v>
      </c>
      <c r="H43" s="4"/>
      <c r="I43" s="4" t="s">
        <v>142</v>
      </c>
      <c r="J43" s="4"/>
      <c r="K43" s="6">
        <v>0</v>
      </c>
      <c r="L43" s="4"/>
      <c r="M43" s="6">
        <v>0</v>
      </c>
      <c r="N43" s="4"/>
      <c r="O43" s="6">
        <v>0</v>
      </c>
      <c r="P43" s="4"/>
      <c r="Q43" s="6">
        <v>0</v>
      </c>
      <c r="R43" s="4"/>
      <c r="S43" s="6">
        <v>0</v>
      </c>
      <c r="T43" s="4"/>
      <c r="U43" s="6">
        <v>6700</v>
      </c>
      <c r="V43" s="4"/>
      <c r="W43" s="6">
        <v>4183635136</v>
      </c>
      <c r="X43" s="4"/>
      <c r="Y43" s="6">
        <v>0</v>
      </c>
      <c r="Z43" s="4"/>
      <c r="AA43" s="6">
        <v>0</v>
      </c>
      <c r="AB43" s="4"/>
      <c r="AC43" s="6">
        <v>6700</v>
      </c>
      <c r="AD43" s="4"/>
      <c r="AE43" s="6">
        <v>630270</v>
      </c>
      <c r="AF43" s="4"/>
      <c r="AG43" s="6">
        <v>4183635136</v>
      </c>
      <c r="AH43" s="4"/>
      <c r="AI43" s="6">
        <v>4222043615</v>
      </c>
      <c r="AJ43" s="4"/>
      <c r="AK43" s="10">
        <v>1.3003395895492744E-3</v>
      </c>
    </row>
    <row r="44" spans="1:37">
      <c r="A44" s="1" t="s">
        <v>143</v>
      </c>
      <c r="C44" s="4" t="s">
        <v>50</v>
      </c>
      <c r="D44" s="4"/>
      <c r="E44" s="4" t="s">
        <v>50</v>
      </c>
      <c r="F44" s="4"/>
      <c r="G44" s="4" t="s">
        <v>144</v>
      </c>
      <c r="H44" s="4"/>
      <c r="I44" s="4" t="s">
        <v>137</v>
      </c>
      <c r="J44" s="4"/>
      <c r="K44" s="6">
        <v>0</v>
      </c>
      <c r="L44" s="4"/>
      <c r="M44" s="6">
        <v>0</v>
      </c>
      <c r="N44" s="4"/>
      <c r="O44" s="6">
        <v>0</v>
      </c>
      <c r="P44" s="4"/>
      <c r="Q44" s="6">
        <v>0</v>
      </c>
      <c r="R44" s="4"/>
      <c r="S44" s="6">
        <v>0</v>
      </c>
      <c r="T44" s="4"/>
      <c r="U44" s="6">
        <v>100000</v>
      </c>
      <c r="V44" s="4"/>
      <c r="W44" s="6">
        <v>82884019972</v>
      </c>
      <c r="X44" s="4"/>
      <c r="Y44" s="6">
        <v>0</v>
      </c>
      <c r="Z44" s="4"/>
      <c r="AA44" s="6">
        <v>0</v>
      </c>
      <c r="AB44" s="4"/>
      <c r="AC44" s="6">
        <v>100000</v>
      </c>
      <c r="AD44" s="4"/>
      <c r="AE44" s="6">
        <v>836079</v>
      </c>
      <c r="AF44" s="4"/>
      <c r="AG44" s="6">
        <v>82884019972</v>
      </c>
      <c r="AH44" s="4"/>
      <c r="AI44" s="6">
        <v>83592798858</v>
      </c>
      <c r="AJ44" s="4"/>
      <c r="AK44" s="10">
        <v>2.5745595182887937E-2</v>
      </c>
    </row>
    <row r="45" spans="1:37">
      <c r="A45" s="1" t="s">
        <v>145</v>
      </c>
      <c r="C45" s="4" t="s">
        <v>50</v>
      </c>
      <c r="D45" s="4"/>
      <c r="E45" s="4" t="s">
        <v>50</v>
      </c>
      <c r="F45" s="4"/>
      <c r="G45" s="4" t="s">
        <v>146</v>
      </c>
      <c r="H45" s="4"/>
      <c r="I45" s="4" t="s">
        <v>147</v>
      </c>
      <c r="J45" s="4"/>
      <c r="K45" s="6">
        <v>0</v>
      </c>
      <c r="L45" s="4"/>
      <c r="M45" s="6">
        <v>0</v>
      </c>
      <c r="N45" s="4"/>
      <c r="O45" s="6">
        <v>0</v>
      </c>
      <c r="P45" s="4"/>
      <c r="Q45" s="6">
        <v>0</v>
      </c>
      <c r="R45" s="4"/>
      <c r="S45" s="6">
        <v>0</v>
      </c>
      <c r="T45" s="4"/>
      <c r="U45" s="6">
        <v>190000</v>
      </c>
      <c r="V45" s="4"/>
      <c r="W45" s="6">
        <v>150772602460</v>
      </c>
      <c r="X45" s="4"/>
      <c r="Y45" s="6">
        <v>0</v>
      </c>
      <c r="Z45" s="4"/>
      <c r="AA45" s="6">
        <v>0</v>
      </c>
      <c r="AB45" s="4"/>
      <c r="AC45" s="6">
        <v>190000</v>
      </c>
      <c r="AD45" s="4"/>
      <c r="AE45" s="6">
        <v>800555</v>
      </c>
      <c r="AF45" s="4"/>
      <c r="AG45" s="6">
        <v>150772602460</v>
      </c>
      <c r="AH45" s="4"/>
      <c r="AI45" s="6">
        <v>152078063748</v>
      </c>
      <c r="AJ45" s="4"/>
      <c r="AK45" s="10">
        <v>4.6838248257537886E-2</v>
      </c>
    </row>
    <row r="46" spans="1:37" ht="24.75" thickBot="1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3">
        <f>SUM(Q9:Q45)</f>
        <v>3213120453381</v>
      </c>
      <c r="R46" s="4"/>
      <c r="S46" s="13">
        <f>SUM(S9:S45)</f>
        <v>3474045542433</v>
      </c>
      <c r="T46" s="4"/>
      <c r="U46" s="4"/>
      <c r="V46" s="4"/>
      <c r="W46" s="13">
        <f>SUM(W9:W45)</f>
        <v>441352103987</v>
      </c>
      <c r="X46" s="4"/>
      <c r="Y46" s="4"/>
      <c r="Z46" s="4"/>
      <c r="AA46" s="13">
        <f>SUM(AA9:AA45)</f>
        <v>921083829467</v>
      </c>
      <c r="AB46" s="4"/>
      <c r="AC46" s="4"/>
      <c r="AD46" s="4"/>
      <c r="AE46" s="4"/>
      <c r="AF46" s="4"/>
      <c r="AG46" s="13">
        <f>SUM(AG9:AG45)</f>
        <v>2822621335722</v>
      </c>
      <c r="AH46" s="4"/>
      <c r="AI46" s="13">
        <f>SUM(AI9:AI45)</f>
        <v>3028919696115</v>
      </c>
      <c r="AJ46" s="4"/>
      <c r="AK46" s="14">
        <f>SUM(AK9:AK45)</f>
        <v>0.93287150810825825</v>
      </c>
    </row>
    <row r="47" spans="1:37" ht="24.75" thickTop="1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6"/>
      <c r="R47" s="4"/>
      <c r="S47" s="6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6"/>
      <c r="AH47" s="4"/>
      <c r="AI47" s="6"/>
      <c r="AJ47" s="4"/>
      <c r="AK47" s="4"/>
    </row>
    <row r="48" spans="1:37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4"/>
      <c r="AK48" s="4"/>
    </row>
    <row r="49" spans="3:37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3:37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3:37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3:37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3:37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3:37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3:37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3:37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3:37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6"/>
  <sheetViews>
    <sheetView rightToLeft="1" topLeftCell="A4" workbookViewId="0">
      <selection activeCell="K25" sqref="K25"/>
    </sheetView>
  </sheetViews>
  <sheetFormatPr defaultRowHeight="24"/>
  <cols>
    <col min="1" max="1" width="40.8554687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6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24.75">
      <c r="A6" s="16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</row>
    <row r="7" spans="1:13" ht="24.75">
      <c r="A7" s="17" t="s">
        <v>3</v>
      </c>
      <c r="C7" s="17" t="s">
        <v>7</v>
      </c>
      <c r="E7" s="17" t="s">
        <v>148</v>
      </c>
      <c r="G7" s="17" t="s">
        <v>149</v>
      </c>
      <c r="I7" s="17" t="s">
        <v>150</v>
      </c>
      <c r="K7" s="17" t="s">
        <v>151</v>
      </c>
      <c r="M7" s="17" t="s">
        <v>152</v>
      </c>
    </row>
    <row r="8" spans="1:13">
      <c r="A8" s="1" t="s">
        <v>70</v>
      </c>
      <c r="C8" s="6">
        <v>64328</v>
      </c>
      <c r="D8" s="4"/>
      <c r="E8" s="6">
        <v>614760</v>
      </c>
      <c r="F8" s="4"/>
      <c r="G8" s="6">
        <v>655879.75569999998</v>
      </c>
      <c r="H8" s="4"/>
      <c r="I8" s="10">
        <f>(G8-E8)/E8</f>
        <v>6.6887493818725968E-2</v>
      </c>
      <c r="J8" s="4"/>
      <c r="K8" s="6">
        <v>42191432924.669601</v>
      </c>
      <c r="L8" s="4"/>
      <c r="M8" s="4" t="s">
        <v>261</v>
      </c>
    </row>
    <row r="9" spans="1:13">
      <c r="A9" s="1" t="s">
        <v>132</v>
      </c>
      <c r="C9" s="6">
        <v>3900</v>
      </c>
      <c r="D9" s="4"/>
      <c r="E9" s="6">
        <v>971000</v>
      </c>
      <c r="F9" s="4"/>
      <c r="G9" s="6">
        <v>967493</v>
      </c>
      <c r="H9" s="4"/>
      <c r="I9" s="10">
        <f t="shared" ref="I9:I24" si="0">(G9-E9)/E9</f>
        <v>-3.611740473738414E-3</v>
      </c>
      <c r="J9" s="4"/>
      <c r="K9" s="6">
        <v>3773222700</v>
      </c>
      <c r="L9" s="4"/>
      <c r="M9" s="4" t="s">
        <v>261</v>
      </c>
    </row>
    <row r="10" spans="1:13">
      <c r="A10" s="1" t="s">
        <v>113</v>
      </c>
      <c r="C10" s="6">
        <v>374600</v>
      </c>
      <c r="D10" s="4"/>
      <c r="E10" s="6">
        <v>813406</v>
      </c>
      <c r="F10" s="4"/>
      <c r="G10" s="6">
        <v>827358.90729999996</v>
      </c>
      <c r="H10" s="4"/>
      <c r="I10" s="10">
        <f t="shared" si="0"/>
        <v>1.715368131044025E-2</v>
      </c>
      <c r="J10" s="4"/>
      <c r="K10" s="6">
        <v>309928646674.58002</v>
      </c>
      <c r="L10" s="4"/>
      <c r="M10" s="4" t="s">
        <v>261</v>
      </c>
    </row>
    <row r="11" spans="1:13">
      <c r="A11" s="1" t="s">
        <v>135</v>
      </c>
      <c r="C11" s="6">
        <v>237254</v>
      </c>
      <c r="D11" s="4"/>
      <c r="E11" s="6">
        <v>928000</v>
      </c>
      <c r="F11" s="4"/>
      <c r="G11" s="6">
        <v>958117</v>
      </c>
      <c r="H11" s="4"/>
      <c r="I11" s="10">
        <f t="shared" si="0"/>
        <v>3.2453663793103452E-2</v>
      </c>
      <c r="J11" s="4"/>
      <c r="K11" s="6">
        <v>227317090718</v>
      </c>
      <c r="L11" s="4"/>
      <c r="M11" s="4" t="s">
        <v>261</v>
      </c>
    </row>
    <row r="12" spans="1:13">
      <c r="A12" s="1" t="s">
        <v>143</v>
      </c>
      <c r="C12" s="6">
        <v>100000</v>
      </c>
      <c r="D12" s="4"/>
      <c r="E12" s="6">
        <v>834949</v>
      </c>
      <c r="F12" s="4"/>
      <c r="G12" s="6">
        <v>836079.52800000005</v>
      </c>
      <c r="H12" s="4"/>
      <c r="I12" s="10">
        <f t="shared" si="0"/>
        <v>1.3540084484202619E-3</v>
      </c>
      <c r="J12" s="4"/>
      <c r="K12" s="6">
        <v>83607952800</v>
      </c>
      <c r="L12" s="4"/>
      <c r="M12" s="4" t="s">
        <v>261</v>
      </c>
    </row>
    <row r="13" spans="1:13">
      <c r="A13" s="1" t="s">
        <v>84</v>
      </c>
      <c r="C13" s="6">
        <v>283456</v>
      </c>
      <c r="D13" s="4"/>
      <c r="E13" s="6">
        <v>970000</v>
      </c>
      <c r="F13" s="4"/>
      <c r="G13" s="6">
        <v>968082</v>
      </c>
      <c r="H13" s="4"/>
      <c r="I13" s="10">
        <f t="shared" si="0"/>
        <v>-1.9773195876288661E-3</v>
      </c>
      <c r="J13" s="4"/>
      <c r="K13" s="6">
        <v>274408651392</v>
      </c>
      <c r="L13" s="4"/>
      <c r="M13" s="4" t="s">
        <v>261</v>
      </c>
    </row>
    <row r="14" spans="1:13">
      <c r="A14" s="1" t="s">
        <v>99</v>
      </c>
      <c r="C14" s="6">
        <v>46702</v>
      </c>
      <c r="D14" s="4"/>
      <c r="E14" s="6">
        <v>845510</v>
      </c>
      <c r="F14" s="4"/>
      <c r="G14" s="6">
        <v>866360.59140000003</v>
      </c>
      <c r="H14" s="4"/>
      <c r="I14" s="10">
        <f t="shared" si="0"/>
        <v>2.4660372319665093E-2</v>
      </c>
      <c r="J14" s="4"/>
      <c r="K14" s="6">
        <v>40460772339.562798</v>
      </c>
      <c r="L14" s="4"/>
      <c r="M14" s="4" t="s">
        <v>261</v>
      </c>
    </row>
    <row r="15" spans="1:13">
      <c r="A15" s="1" t="s">
        <v>59</v>
      </c>
      <c r="C15" s="6">
        <v>343079</v>
      </c>
      <c r="D15" s="4"/>
      <c r="E15" s="6">
        <v>815340</v>
      </c>
      <c r="F15" s="4"/>
      <c r="G15" s="6">
        <v>835691.83120000002</v>
      </c>
      <c r="H15" s="4"/>
      <c r="I15" s="10">
        <f t="shared" si="0"/>
        <v>2.4961158780386114E-2</v>
      </c>
      <c r="J15" s="4"/>
      <c r="K15" s="6">
        <v>286708317756.26501</v>
      </c>
      <c r="L15" s="4"/>
      <c r="M15" s="4" t="s">
        <v>261</v>
      </c>
    </row>
    <row r="16" spans="1:13">
      <c r="A16" s="1" t="s">
        <v>78</v>
      </c>
      <c r="C16" s="6">
        <v>233923</v>
      </c>
      <c r="D16" s="4"/>
      <c r="E16" s="6">
        <v>990970</v>
      </c>
      <c r="F16" s="4"/>
      <c r="G16" s="6">
        <v>994367.76549999998</v>
      </c>
      <c r="H16" s="4"/>
      <c r="I16" s="10">
        <f t="shared" si="0"/>
        <v>3.4287269039425809E-3</v>
      </c>
      <c r="J16" s="4"/>
      <c r="K16" s="6">
        <v>232605490809.056</v>
      </c>
      <c r="L16" s="4"/>
      <c r="M16" s="4" t="s">
        <v>261</v>
      </c>
    </row>
    <row r="17" spans="1:13">
      <c r="A17" s="1" t="s">
        <v>104</v>
      </c>
      <c r="C17" s="6">
        <v>561474</v>
      </c>
      <c r="D17" s="4"/>
      <c r="E17" s="6">
        <v>851892</v>
      </c>
      <c r="F17" s="4"/>
      <c r="G17" s="6">
        <v>871077.91599999997</v>
      </c>
      <c r="H17" s="4"/>
      <c r="I17" s="10">
        <f t="shared" si="0"/>
        <v>2.2521535593713719E-2</v>
      </c>
      <c r="J17" s="4"/>
      <c r="K17" s="6">
        <v>489087601808.18402</v>
      </c>
      <c r="L17" s="4"/>
      <c r="M17" s="4" t="s">
        <v>261</v>
      </c>
    </row>
    <row r="18" spans="1:13">
      <c r="A18" s="1" t="s">
        <v>118</v>
      </c>
      <c r="C18" s="6">
        <v>7770</v>
      </c>
      <c r="D18" s="4"/>
      <c r="E18" s="6">
        <v>982000</v>
      </c>
      <c r="F18" s="4"/>
      <c r="G18" s="6">
        <v>983102</v>
      </c>
      <c r="H18" s="4"/>
      <c r="I18" s="10">
        <f t="shared" si="0"/>
        <v>1.1221995926680244E-3</v>
      </c>
      <c r="J18" s="4"/>
      <c r="K18" s="6">
        <v>7638702540</v>
      </c>
      <c r="L18" s="4"/>
      <c r="M18" s="4" t="s">
        <v>261</v>
      </c>
    </row>
    <row r="19" spans="1:13">
      <c r="A19" s="1" t="s">
        <v>127</v>
      </c>
      <c r="C19" s="6">
        <v>158380</v>
      </c>
      <c r="D19" s="4"/>
      <c r="E19" s="6">
        <v>935000</v>
      </c>
      <c r="F19" s="4"/>
      <c r="G19" s="6">
        <v>957481</v>
      </c>
      <c r="H19" s="4"/>
      <c r="I19" s="10">
        <f t="shared" si="0"/>
        <v>2.4043850267379679E-2</v>
      </c>
      <c r="J19" s="4"/>
      <c r="K19" s="6">
        <v>151645840780</v>
      </c>
      <c r="L19" s="4"/>
      <c r="M19" s="4" t="s">
        <v>261</v>
      </c>
    </row>
    <row r="20" spans="1:13">
      <c r="A20" s="1" t="s">
        <v>110</v>
      </c>
      <c r="C20" s="6">
        <v>322645</v>
      </c>
      <c r="D20" s="4"/>
      <c r="E20" s="6">
        <v>870000</v>
      </c>
      <c r="F20" s="4"/>
      <c r="G20" s="6">
        <v>906590.82629999996</v>
      </c>
      <c r="H20" s="4"/>
      <c r="I20" s="10">
        <f t="shared" si="0"/>
        <v>4.2058421034482707E-2</v>
      </c>
      <c r="J20" s="4"/>
      <c r="K20" s="6">
        <v>292506997151.56299</v>
      </c>
      <c r="L20" s="4"/>
      <c r="M20" s="4" t="s">
        <v>261</v>
      </c>
    </row>
    <row r="21" spans="1:13">
      <c r="A21" s="1" t="s">
        <v>115</v>
      </c>
      <c r="C21" s="6">
        <v>120000</v>
      </c>
      <c r="D21" s="4"/>
      <c r="E21" s="6">
        <v>857000</v>
      </c>
      <c r="F21" s="4"/>
      <c r="G21" s="6">
        <v>905111.51199999999</v>
      </c>
      <c r="H21" s="4"/>
      <c r="I21" s="10">
        <f t="shared" si="0"/>
        <v>5.6139453908984817E-2</v>
      </c>
      <c r="J21" s="4"/>
      <c r="K21" s="6">
        <v>108613381440</v>
      </c>
      <c r="L21" s="4"/>
      <c r="M21" s="4" t="s">
        <v>261</v>
      </c>
    </row>
    <row r="22" spans="1:13">
      <c r="A22" s="1" t="s">
        <v>49</v>
      </c>
      <c r="C22" s="6">
        <v>30700</v>
      </c>
      <c r="D22" s="4"/>
      <c r="E22" s="6">
        <v>606915</v>
      </c>
      <c r="F22" s="4"/>
      <c r="G22" s="6">
        <v>648366.71479999996</v>
      </c>
      <c r="H22" s="4"/>
      <c r="I22" s="10">
        <f t="shared" si="0"/>
        <v>6.8299044841534581E-2</v>
      </c>
      <c r="J22" s="4"/>
      <c r="K22" s="6">
        <v>19904858144.360001</v>
      </c>
      <c r="L22" s="4"/>
      <c r="M22" s="4" t="s">
        <v>261</v>
      </c>
    </row>
    <row r="23" spans="1:13">
      <c r="A23" s="1" t="s">
        <v>62</v>
      </c>
      <c r="C23" s="6">
        <v>196578</v>
      </c>
      <c r="D23" s="4"/>
      <c r="E23" s="6">
        <v>788790</v>
      </c>
      <c r="F23" s="4"/>
      <c r="G23" s="6">
        <v>805583.30779999995</v>
      </c>
      <c r="H23" s="4"/>
      <c r="I23" s="10">
        <f t="shared" si="0"/>
        <v>2.12899603189695E-2</v>
      </c>
      <c r="J23" s="4"/>
      <c r="K23" s="6">
        <v>158359955480.70801</v>
      </c>
      <c r="L23" s="4"/>
      <c r="M23" s="4" t="s">
        <v>261</v>
      </c>
    </row>
    <row r="24" spans="1:13">
      <c r="A24" s="1" t="s">
        <v>145</v>
      </c>
      <c r="C24" s="6">
        <v>190000</v>
      </c>
      <c r="D24" s="4"/>
      <c r="E24" s="6">
        <v>795320</v>
      </c>
      <c r="F24" s="4"/>
      <c r="G24" s="6">
        <v>800555.96259999997</v>
      </c>
      <c r="H24" s="4"/>
      <c r="I24" s="10">
        <f t="shared" si="0"/>
        <v>6.5834665291957572E-3</v>
      </c>
      <c r="J24" s="4"/>
      <c r="K24" s="6">
        <v>152105632894</v>
      </c>
      <c r="L24" s="4"/>
      <c r="M24" s="4" t="s">
        <v>261</v>
      </c>
    </row>
    <row r="25" spans="1:13" ht="24.75" thickBot="1">
      <c r="C25" s="4"/>
      <c r="D25" s="4"/>
      <c r="E25" s="4"/>
      <c r="F25" s="4"/>
      <c r="G25" s="4"/>
      <c r="H25" s="4"/>
      <c r="I25" s="4"/>
      <c r="J25" s="4"/>
      <c r="K25" s="13">
        <f>SUM(K8:K24)</f>
        <v>2880864548352.9482</v>
      </c>
      <c r="L25" s="4"/>
      <c r="M25" s="4"/>
    </row>
    <row r="26" spans="1:13" ht="24.75" thickTop="1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154</v>
      </c>
      <c r="C6" s="17" t="s">
        <v>155</v>
      </c>
      <c r="D6" s="17" t="s">
        <v>155</v>
      </c>
      <c r="E6" s="17" t="s">
        <v>155</v>
      </c>
      <c r="F6" s="17" t="s">
        <v>155</v>
      </c>
      <c r="G6" s="17" t="s">
        <v>155</v>
      </c>
      <c r="H6" s="17" t="s">
        <v>155</v>
      </c>
      <c r="I6" s="17" t="s">
        <v>155</v>
      </c>
      <c r="K6" s="17" t="s">
        <v>260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>
      <c r="A7" s="17" t="s">
        <v>154</v>
      </c>
      <c r="C7" s="17" t="s">
        <v>156</v>
      </c>
      <c r="E7" s="17" t="s">
        <v>157</v>
      </c>
      <c r="G7" s="17" t="s">
        <v>158</v>
      </c>
      <c r="I7" s="17" t="s">
        <v>47</v>
      </c>
      <c r="K7" s="17" t="s">
        <v>159</v>
      </c>
      <c r="M7" s="17" t="s">
        <v>160</v>
      </c>
      <c r="O7" s="17" t="s">
        <v>161</v>
      </c>
      <c r="Q7" s="17" t="s">
        <v>159</v>
      </c>
      <c r="S7" s="17" t="s">
        <v>153</v>
      </c>
    </row>
    <row r="8" spans="1:19">
      <c r="A8" s="1" t="s">
        <v>162</v>
      </c>
      <c r="C8" s="4" t="s">
        <v>163</v>
      </c>
      <c r="E8" s="4" t="s">
        <v>164</v>
      </c>
      <c r="F8" s="4"/>
      <c r="G8" s="4" t="s">
        <v>165</v>
      </c>
      <c r="H8" s="4"/>
      <c r="I8" s="6">
        <v>8</v>
      </c>
      <c r="J8" s="4"/>
      <c r="K8" s="6">
        <v>10365615</v>
      </c>
      <c r="L8" s="4"/>
      <c r="M8" s="6">
        <v>502068157</v>
      </c>
      <c r="N8" s="4"/>
      <c r="O8" s="6">
        <v>0</v>
      </c>
      <c r="P8" s="4"/>
      <c r="Q8" s="6">
        <v>512433772</v>
      </c>
      <c r="R8" s="4"/>
      <c r="S8" s="10">
        <v>1.5782355217419195E-4</v>
      </c>
    </row>
    <row r="9" spans="1:19">
      <c r="A9" s="1" t="s">
        <v>162</v>
      </c>
      <c r="C9" s="4" t="s">
        <v>166</v>
      </c>
      <c r="E9" s="4" t="s">
        <v>167</v>
      </c>
      <c r="F9" s="4"/>
      <c r="G9" s="4" t="s">
        <v>168</v>
      </c>
      <c r="H9" s="4"/>
      <c r="I9" s="6">
        <v>8</v>
      </c>
      <c r="J9" s="4"/>
      <c r="K9" s="6">
        <v>249896552</v>
      </c>
      <c r="L9" s="4"/>
      <c r="M9" s="6">
        <v>7626652369</v>
      </c>
      <c r="N9" s="4"/>
      <c r="O9" s="6">
        <v>5902250000</v>
      </c>
      <c r="P9" s="4"/>
      <c r="Q9" s="6">
        <v>1974298921</v>
      </c>
      <c r="R9" s="4"/>
      <c r="S9" s="10">
        <v>6.0806075983199312E-4</v>
      </c>
    </row>
    <row r="10" spans="1:19">
      <c r="A10" s="1" t="s">
        <v>169</v>
      </c>
      <c r="C10" s="4" t="s">
        <v>170</v>
      </c>
      <c r="E10" s="4" t="s">
        <v>164</v>
      </c>
      <c r="F10" s="4"/>
      <c r="G10" s="4" t="s">
        <v>171</v>
      </c>
      <c r="H10" s="4"/>
      <c r="I10" s="6">
        <v>8</v>
      </c>
      <c r="J10" s="4"/>
      <c r="K10" s="6">
        <v>9838500850</v>
      </c>
      <c r="L10" s="4"/>
      <c r="M10" s="6">
        <v>1799847815713</v>
      </c>
      <c r="N10" s="4"/>
      <c r="O10" s="6">
        <v>1790858293775</v>
      </c>
      <c r="P10" s="4"/>
      <c r="Q10" s="6">
        <v>18828022788</v>
      </c>
      <c r="R10" s="4"/>
      <c r="S10" s="10">
        <v>5.7988087420959298E-3</v>
      </c>
    </row>
    <row r="11" spans="1:19">
      <c r="A11" s="1" t="s">
        <v>172</v>
      </c>
      <c r="C11" s="4" t="s">
        <v>173</v>
      </c>
      <c r="E11" s="4" t="s">
        <v>164</v>
      </c>
      <c r="F11" s="4"/>
      <c r="G11" s="4" t="s">
        <v>174</v>
      </c>
      <c r="H11" s="4"/>
      <c r="I11" s="6">
        <v>8</v>
      </c>
      <c r="J11" s="4"/>
      <c r="K11" s="6">
        <v>5505931873</v>
      </c>
      <c r="L11" s="4"/>
      <c r="M11" s="6">
        <v>311330742088</v>
      </c>
      <c r="N11" s="4"/>
      <c r="O11" s="6">
        <v>316609500000</v>
      </c>
      <c r="P11" s="4"/>
      <c r="Q11" s="6">
        <v>227173961</v>
      </c>
      <c r="R11" s="4"/>
      <c r="S11" s="10">
        <v>6.9966898057026084E-5</v>
      </c>
    </row>
    <row r="12" spans="1:19" ht="24.75" thickBot="1">
      <c r="E12" s="4"/>
      <c r="F12" s="4"/>
      <c r="G12" s="4"/>
      <c r="H12" s="4"/>
      <c r="I12" s="4"/>
      <c r="J12" s="4"/>
      <c r="K12" s="13">
        <f>SUM(K8:K11)</f>
        <v>15604694890</v>
      </c>
      <c r="L12" s="4"/>
      <c r="M12" s="13">
        <f>SUM(M8:M11)</f>
        <v>2119307278327</v>
      </c>
      <c r="N12" s="4"/>
      <c r="O12" s="13">
        <f>SUM(O8:O11)</f>
        <v>2113370043775</v>
      </c>
      <c r="P12" s="4"/>
      <c r="Q12" s="13">
        <f>SUM(Q8:Q11)</f>
        <v>21541929442</v>
      </c>
      <c r="R12" s="4"/>
      <c r="S12" s="11">
        <f>SUM(S8:S11)</f>
        <v>6.6346599521591408E-3</v>
      </c>
    </row>
    <row r="13" spans="1:19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31"/>
  <sheetViews>
    <sheetView rightToLeft="1" workbookViewId="0">
      <selection activeCell="M29" sqref="M29:S32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175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7" t="s">
        <v>176</v>
      </c>
      <c r="B6" s="17" t="s">
        <v>176</v>
      </c>
      <c r="C6" s="17" t="s">
        <v>176</v>
      </c>
      <c r="D6" s="17" t="s">
        <v>176</v>
      </c>
      <c r="E6" s="17" t="s">
        <v>176</v>
      </c>
      <c r="F6" s="17" t="s">
        <v>176</v>
      </c>
      <c r="G6" s="17" t="s">
        <v>176</v>
      </c>
      <c r="I6" s="17" t="s">
        <v>177</v>
      </c>
      <c r="J6" s="17" t="s">
        <v>177</v>
      </c>
      <c r="K6" s="17" t="s">
        <v>177</v>
      </c>
      <c r="L6" s="17" t="s">
        <v>177</v>
      </c>
      <c r="M6" s="17" t="s">
        <v>177</v>
      </c>
      <c r="O6" s="17" t="s">
        <v>178</v>
      </c>
      <c r="P6" s="17" t="s">
        <v>178</v>
      </c>
      <c r="Q6" s="17" t="s">
        <v>178</v>
      </c>
      <c r="R6" s="17" t="s">
        <v>178</v>
      </c>
      <c r="S6" s="17" t="s">
        <v>178</v>
      </c>
    </row>
    <row r="7" spans="1:19" ht="24.75">
      <c r="A7" s="17" t="s">
        <v>179</v>
      </c>
      <c r="C7" s="17" t="s">
        <v>180</v>
      </c>
      <c r="E7" s="17" t="s">
        <v>46</v>
      </c>
      <c r="G7" s="17" t="s">
        <v>47</v>
      </c>
      <c r="I7" s="17" t="s">
        <v>181</v>
      </c>
      <c r="K7" s="17" t="s">
        <v>182</v>
      </c>
      <c r="M7" s="17" t="s">
        <v>183</v>
      </c>
      <c r="O7" s="17" t="s">
        <v>181</v>
      </c>
      <c r="Q7" s="17" t="s">
        <v>182</v>
      </c>
      <c r="S7" s="17" t="s">
        <v>183</v>
      </c>
    </row>
    <row r="8" spans="1:19">
      <c r="A8" s="1" t="s">
        <v>184</v>
      </c>
      <c r="C8" s="4" t="s">
        <v>262</v>
      </c>
      <c r="E8" s="4" t="s">
        <v>186</v>
      </c>
      <c r="F8" s="4"/>
      <c r="G8" s="6">
        <v>18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7366008515</v>
      </c>
      <c r="P8" s="4"/>
      <c r="Q8" s="4">
        <v>0</v>
      </c>
      <c r="R8" s="4"/>
      <c r="S8" s="6">
        <v>7366008515</v>
      </c>
    </row>
    <row r="9" spans="1:19">
      <c r="A9" s="1" t="s">
        <v>187</v>
      </c>
      <c r="C9" s="4" t="s">
        <v>262</v>
      </c>
      <c r="E9" s="4" t="s">
        <v>186</v>
      </c>
      <c r="F9" s="4"/>
      <c r="G9" s="6">
        <v>18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9900161370</v>
      </c>
      <c r="P9" s="4"/>
      <c r="Q9" s="4">
        <v>0</v>
      </c>
      <c r="R9" s="4"/>
      <c r="S9" s="6">
        <v>9900161370</v>
      </c>
    </row>
    <row r="10" spans="1:19">
      <c r="A10" s="1" t="s">
        <v>188</v>
      </c>
      <c r="C10" s="4" t="s">
        <v>262</v>
      </c>
      <c r="E10" s="4" t="s">
        <v>189</v>
      </c>
      <c r="F10" s="4"/>
      <c r="G10" s="6">
        <v>19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1423603115</v>
      </c>
      <c r="P10" s="4"/>
      <c r="Q10" s="4">
        <v>0</v>
      </c>
      <c r="R10" s="4"/>
      <c r="S10" s="6">
        <v>1423603115</v>
      </c>
    </row>
    <row r="11" spans="1:19">
      <c r="A11" s="1" t="s">
        <v>121</v>
      </c>
      <c r="C11" s="4" t="s">
        <v>262</v>
      </c>
      <c r="E11" s="4" t="s">
        <v>123</v>
      </c>
      <c r="F11" s="4"/>
      <c r="G11" s="6">
        <v>18</v>
      </c>
      <c r="H11" s="4"/>
      <c r="I11" s="6">
        <v>1460480553</v>
      </c>
      <c r="J11" s="4"/>
      <c r="K11" s="6">
        <v>0</v>
      </c>
      <c r="L11" s="4"/>
      <c r="M11" s="6">
        <v>1460480553</v>
      </c>
      <c r="N11" s="4"/>
      <c r="O11" s="6">
        <v>8622323014</v>
      </c>
      <c r="P11" s="4"/>
      <c r="Q11" s="4">
        <v>0</v>
      </c>
      <c r="R11" s="4"/>
      <c r="S11" s="6">
        <v>8622323014</v>
      </c>
    </row>
    <row r="12" spans="1:19">
      <c r="A12" s="1" t="s">
        <v>118</v>
      </c>
      <c r="C12" s="4" t="s">
        <v>262</v>
      </c>
      <c r="E12" s="4" t="s">
        <v>120</v>
      </c>
      <c r="F12" s="4"/>
      <c r="G12" s="6">
        <v>18</v>
      </c>
      <c r="H12" s="4"/>
      <c r="I12" s="6">
        <v>109378183</v>
      </c>
      <c r="J12" s="4"/>
      <c r="K12" s="6">
        <v>0</v>
      </c>
      <c r="L12" s="4"/>
      <c r="M12" s="6">
        <v>109378183</v>
      </c>
      <c r="N12" s="4"/>
      <c r="O12" s="6">
        <v>27822673198</v>
      </c>
      <c r="P12" s="4"/>
      <c r="Q12" s="4">
        <v>0</v>
      </c>
      <c r="R12" s="4"/>
      <c r="S12" s="6">
        <v>27822673198</v>
      </c>
    </row>
    <row r="13" spans="1:19">
      <c r="A13" s="1" t="s">
        <v>190</v>
      </c>
      <c r="C13" s="4" t="s">
        <v>262</v>
      </c>
      <c r="E13" s="4" t="s">
        <v>191</v>
      </c>
      <c r="F13" s="4"/>
      <c r="G13" s="6">
        <v>18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4296005390</v>
      </c>
      <c r="P13" s="4"/>
      <c r="Q13" s="4">
        <v>0</v>
      </c>
      <c r="R13" s="4"/>
      <c r="S13" s="6">
        <v>4296005390</v>
      </c>
    </row>
    <row r="14" spans="1:19">
      <c r="A14" s="1" t="s">
        <v>192</v>
      </c>
      <c r="C14" s="4" t="s">
        <v>262</v>
      </c>
      <c r="E14" s="4" t="s">
        <v>193</v>
      </c>
      <c r="F14" s="4"/>
      <c r="G14" s="6">
        <v>17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349122</v>
      </c>
      <c r="P14" s="4"/>
      <c r="Q14" s="4">
        <v>0</v>
      </c>
      <c r="R14" s="4"/>
      <c r="S14" s="6">
        <v>349122</v>
      </c>
    </row>
    <row r="15" spans="1:19">
      <c r="A15" s="1" t="s">
        <v>132</v>
      </c>
      <c r="C15" s="4" t="s">
        <v>262</v>
      </c>
      <c r="E15" s="4" t="s">
        <v>134</v>
      </c>
      <c r="F15" s="4"/>
      <c r="G15" s="6">
        <v>16</v>
      </c>
      <c r="H15" s="4"/>
      <c r="I15" s="6">
        <v>90548213</v>
      </c>
      <c r="J15" s="4"/>
      <c r="K15" s="6">
        <v>0</v>
      </c>
      <c r="L15" s="4"/>
      <c r="M15" s="6">
        <v>90548213</v>
      </c>
      <c r="N15" s="4"/>
      <c r="O15" s="6">
        <v>6336127235</v>
      </c>
      <c r="P15" s="4"/>
      <c r="Q15" s="4">
        <v>0</v>
      </c>
      <c r="R15" s="4"/>
      <c r="S15" s="6">
        <v>6336127235</v>
      </c>
    </row>
    <row r="16" spans="1:19">
      <c r="A16" s="1" t="s">
        <v>129</v>
      </c>
      <c r="C16" s="4" t="s">
        <v>262</v>
      </c>
      <c r="E16" s="4" t="s">
        <v>131</v>
      </c>
      <c r="F16" s="4"/>
      <c r="G16" s="6">
        <v>16</v>
      </c>
      <c r="H16" s="4"/>
      <c r="I16" s="6">
        <v>602246953</v>
      </c>
      <c r="J16" s="4"/>
      <c r="K16" s="6">
        <v>0</v>
      </c>
      <c r="L16" s="4"/>
      <c r="M16" s="6">
        <v>602246953</v>
      </c>
      <c r="N16" s="4"/>
      <c r="O16" s="6">
        <v>13849102367</v>
      </c>
      <c r="P16" s="4"/>
      <c r="Q16" s="4">
        <v>0</v>
      </c>
      <c r="R16" s="4"/>
      <c r="S16" s="6">
        <v>13849102367</v>
      </c>
    </row>
    <row r="17" spans="1:20">
      <c r="A17" s="1" t="s">
        <v>194</v>
      </c>
      <c r="C17" s="4" t="s">
        <v>262</v>
      </c>
      <c r="E17" s="4" t="s">
        <v>195</v>
      </c>
      <c r="F17" s="4"/>
      <c r="G17" s="6">
        <v>16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32068987051</v>
      </c>
      <c r="P17" s="4"/>
      <c r="Q17" s="4">
        <v>0</v>
      </c>
      <c r="R17" s="4"/>
      <c r="S17" s="6">
        <v>32068987051</v>
      </c>
    </row>
    <row r="18" spans="1:20">
      <c r="A18" s="1" t="s">
        <v>135</v>
      </c>
      <c r="C18" s="4" t="s">
        <v>262</v>
      </c>
      <c r="E18" s="4" t="s">
        <v>64</v>
      </c>
      <c r="F18" s="4"/>
      <c r="G18" s="6">
        <v>17</v>
      </c>
      <c r="H18" s="4"/>
      <c r="I18" s="6">
        <v>3481637323</v>
      </c>
      <c r="J18" s="4"/>
      <c r="K18" s="6">
        <v>0</v>
      </c>
      <c r="L18" s="4"/>
      <c r="M18" s="6">
        <v>3481637323</v>
      </c>
      <c r="N18" s="4"/>
      <c r="O18" s="6">
        <v>47729060815</v>
      </c>
      <c r="P18" s="4"/>
      <c r="Q18" s="4">
        <v>0</v>
      </c>
      <c r="R18" s="4"/>
      <c r="S18" s="6">
        <v>47729060815</v>
      </c>
    </row>
    <row r="19" spans="1:20">
      <c r="A19" s="1" t="s">
        <v>127</v>
      </c>
      <c r="C19" s="4" t="s">
        <v>262</v>
      </c>
      <c r="E19" s="4" t="s">
        <v>128</v>
      </c>
      <c r="F19" s="4"/>
      <c r="G19" s="6">
        <v>17</v>
      </c>
      <c r="H19" s="4"/>
      <c r="I19" s="6">
        <v>2308982219</v>
      </c>
      <c r="J19" s="4"/>
      <c r="K19" s="6">
        <v>0</v>
      </c>
      <c r="L19" s="4"/>
      <c r="M19" s="6">
        <v>2308982219</v>
      </c>
      <c r="N19" s="4"/>
      <c r="O19" s="6">
        <v>30863257875</v>
      </c>
      <c r="P19" s="4"/>
      <c r="Q19" s="4">
        <v>0</v>
      </c>
      <c r="R19" s="4"/>
      <c r="S19" s="6">
        <v>30863257875</v>
      </c>
    </row>
    <row r="20" spans="1:20">
      <c r="A20" s="1" t="s">
        <v>124</v>
      </c>
      <c r="C20" s="4" t="s">
        <v>262</v>
      </c>
      <c r="E20" s="4" t="s">
        <v>126</v>
      </c>
      <c r="F20" s="4"/>
      <c r="G20" s="6">
        <v>17</v>
      </c>
      <c r="H20" s="4"/>
      <c r="I20" s="6">
        <v>396096684</v>
      </c>
      <c r="J20" s="4"/>
      <c r="K20" s="6">
        <v>0</v>
      </c>
      <c r="L20" s="4"/>
      <c r="M20" s="6">
        <v>396096684</v>
      </c>
      <c r="N20" s="4"/>
      <c r="O20" s="6">
        <v>24723336264</v>
      </c>
      <c r="P20" s="4"/>
      <c r="Q20" s="4">
        <v>0</v>
      </c>
      <c r="R20" s="4"/>
      <c r="S20" s="6">
        <v>24723336264</v>
      </c>
    </row>
    <row r="21" spans="1:20">
      <c r="A21" s="1" t="s">
        <v>196</v>
      </c>
      <c r="C21" s="4" t="s">
        <v>262</v>
      </c>
      <c r="E21" s="4" t="s">
        <v>197</v>
      </c>
      <c r="F21" s="4"/>
      <c r="G21" s="6">
        <v>16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37993070600</v>
      </c>
      <c r="P21" s="4"/>
      <c r="Q21" s="4">
        <v>0</v>
      </c>
      <c r="R21" s="4"/>
      <c r="S21" s="6">
        <v>37993070600</v>
      </c>
    </row>
    <row r="22" spans="1:20">
      <c r="A22" s="1" t="s">
        <v>198</v>
      </c>
      <c r="C22" s="4" t="s">
        <v>262</v>
      </c>
      <c r="E22" s="4" t="s">
        <v>199</v>
      </c>
      <c r="F22" s="4"/>
      <c r="G22" s="6">
        <v>15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3483690677</v>
      </c>
      <c r="P22" s="4"/>
      <c r="Q22" s="4">
        <v>0</v>
      </c>
      <c r="R22" s="4"/>
      <c r="S22" s="6">
        <v>3483690677</v>
      </c>
    </row>
    <row r="23" spans="1:20">
      <c r="A23" s="1" t="s">
        <v>200</v>
      </c>
      <c r="C23" s="4" t="s">
        <v>262</v>
      </c>
      <c r="E23" s="4" t="s">
        <v>119</v>
      </c>
      <c r="F23" s="4"/>
      <c r="G23" s="6">
        <v>15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395476026</v>
      </c>
      <c r="P23" s="4"/>
      <c r="Q23" s="4">
        <v>0</v>
      </c>
      <c r="R23" s="4"/>
      <c r="S23" s="6">
        <v>395476026</v>
      </c>
    </row>
    <row r="24" spans="1:20">
      <c r="A24" s="1" t="s">
        <v>201</v>
      </c>
      <c r="C24" s="4" t="s">
        <v>262</v>
      </c>
      <c r="E24" s="4" t="s">
        <v>202</v>
      </c>
      <c r="F24" s="4"/>
      <c r="G24" s="6">
        <v>21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2716275205</v>
      </c>
      <c r="P24" s="4"/>
      <c r="Q24" s="4">
        <v>0</v>
      </c>
      <c r="R24" s="4"/>
      <c r="S24" s="6">
        <v>2716275205</v>
      </c>
    </row>
    <row r="25" spans="1:20">
      <c r="A25" s="1" t="s">
        <v>162</v>
      </c>
      <c r="C25" s="6">
        <v>1</v>
      </c>
      <c r="E25" s="4" t="s">
        <v>262</v>
      </c>
      <c r="F25" s="4"/>
      <c r="G25" s="6">
        <v>8</v>
      </c>
      <c r="H25" s="4"/>
      <c r="I25" s="6">
        <v>68157</v>
      </c>
      <c r="J25" s="4"/>
      <c r="K25" s="6">
        <v>0</v>
      </c>
      <c r="L25" s="4"/>
      <c r="M25" s="6">
        <v>68157</v>
      </c>
      <c r="N25" s="4"/>
      <c r="O25" s="6">
        <v>192270213</v>
      </c>
      <c r="P25" s="4"/>
      <c r="Q25" s="4">
        <v>0</v>
      </c>
      <c r="R25" s="4"/>
      <c r="S25" s="6">
        <v>192270213</v>
      </c>
    </row>
    <row r="26" spans="1:20">
      <c r="A26" s="1" t="s">
        <v>169</v>
      </c>
      <c r="C26" s="6">
        <v>17</v>
      </c>
      <c r="E26" s="4" t="s">
        <v>262</v>
      </c>
      <c r="F26" s="4"/>
      <c r="G26" s="6">
        <v>8</v>
      </c>
      <c r="H26" s="4"/>
      <c r="I26" s="6">
        <v>34384778</v>
      </c>
      <c r="J26" s="4"/>
      <c r="K26" s="6">
        <v>0</v>
      </c>
      <c r="L26" s="4"/>
      <c r="M26" s="6">
        <v>34384778</v>
      </c>
      <c r="N26" s="4"/>
      <c r="O26" s="6">
        <v>103185150</v>
      </c>
      <c r="P26" s="4"/>
      <c r="Q26" s="4">
        <v>0</v>
      </c>
      <c r="R26" s="4"/>
      <c r="S26" s="6">
        <v>103185150</v>
      </c>
    </row>
    <row r="27" spans="1:20">
      <c r="A27" s="1" t="s">
        <v>172</v>
      </c>
      <c r="C27" s="6">
        <v>17</v>
      </c>
      <c r="E27" s="4" t="s">
        <v>262</v>
      </c>
      <c r="F27" s="4"/>
      <c r="G27" s="6">
        <v>8</v>
      </c>
      <c r="H27" s="4"/>
      <c r="I27" s="6">
        <v>67143</v>
      </c>
      <c r="J27" s="4"/>
      <c r="K27" s="6">
        <v>0</v>
      </c>
      <c r="L27" s="4"/>
      <c r="M27" s="6">
        <v>67143</v>
      </c>
      <c r="N27" s="4"/>
      <c r="O27" s="6">
        <v>203077559</v>
      </c>
      <c r="P27" s="4"/>
      <c r="Q27" s="4">
        <v>0</v>
      </c>
      <c r="R27" s="4"/>
      <c r="S27" s="6">
        <v>203077559</v>
      </c>
    </row>
    <row r="28" spans="1:20" ht="24.75" thickBot="1">
      <c r="C28" s="4"/>
      <c r="E28" s="4"/>
      <c r="F28" s="4"/>
      <c r="G28" s="4"/>
      <c r="H28" s="4"/>
      <c r="I28" s="13">
        <f>SUM(I8:I27)</f>
        <v>8483890206</v>
      </c>
      <c r="J28" s="4"/>
      <c r="K28" s="13">
        <f>SUM(K8:K27)</f>
        <v>0</v>
      </c>
      <c r="L28" s="4"/>
      <c r="M28" s="13">
        <f>SUM(M8:M27)</f>
        <v>8483890206</v>
      </c>
      <c r="N28" s="4"/>
      <c r="O28" s="13">
        <f>SUM(O8:O27)</f>
        <v>260088040761</v>
      </c>
      <c r="P28" s="4"/>
      <c r="Q28" s="12">
        <f>SUM(Q8:Q27)</f>
        <v>0</v>
      </c>
      <c r="R28" s="4"/>
      <c r="S28" s="13">
        <f>SUM(S8:S27)</f>
        <v>260088040761</v>
      </c>
    </row>
    <row r="29" spans="1:20" ht="24.75" thickTop="1">
      <c r="E29" s="4"/>
      <c r="F29" s="4"/>
      <c r="G29" s="4"/>
      <c r="H29" s="4"/>
      <c r="I29" s="4"/>
      <c r="J29" s="4"/>
      <c r="K29" s="4"/>
      <c r="L29" s="4"/>
      <c r="M29" s="6"/>
      <c r="N29" s="6"/>
      <c r="O29" s="6"/>
      <c r="P29" s="6"/>
      <c r="Q29" s="6"/>
      <c r="R29" s="6"/>
      <c r="S29" s="6"/>
      <c r="T29" s="6">
        <f t="shared" ref="T29" si="0">SUM(T8:T24)</f>
        <v>0</v>
      </c>
    </row>
    <row r="31" spans="1:20">
      <c r="M31" s="3"/>
      <c r="N31" s="3"/>
      <c r="O31" s="3"/>
      <c r="P31" s="3"/>
      <c r="Q31" s="3"/>
      <c r="R31" s="3"/>
      <c r="S31" s="3"/>
      <c r="T31" s="3">
        <f t="shared" ref="T31" si="1">SUM(T25:T27)</f>
        <v>0</v>
      </c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22"/>
  <sheetViews>
    <sheetView rightToLeft="1" workbookViewId="0">
      <selection activeCell="K16" sqref="K16"/>
    </sheetView>
  </sheetViews>
  <sheetFormatPr defaultRowHeight="24"/>
  <cols>
    <col min="1" max="1" width="26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1" ht="24.75">
      <c r="A3" s="16" t="s">
        <v>175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1" ht="24.75">
      <c r="A6" s="16" t="s">
        <v>3</v>
      </c>
      <c r="C6" s="17" t="s">
        <v>203</v>
      </c>
      <c r="D6" s="17" t="s">
        <v>203</v>
      </c>
      <c r="E6" s="17" t="s">
        <v>203</v>
      </c>
      <c r="F6" s="17" t="s">
        <v>203</v>
      </c>
      <c r="G6" s="17" t="s">
        <v>203</v>
      </c>
      <c r="I6" s="17" t="s">
        <v>177</v>
      </c>
      <c r="J6" s="17" t="s">
        <v>177</v>
      </c>
      <c r="K6" s="17" t="s">
        <v>177</v>
      </c>
      <c r="L6" s="17" t="s">
        <v>177</v>
      </c>
      <c r="M6" s="17" t="s">
        <v>177</v>
      </c>
      <c r="O6" s="17" t="s">
        <v>178</v>
      </c>
      <c r="P6" s="17" t="s">
        <v>178</v>
      </c>
      <c r="Q6" s="17" t="s">
        <v>178</v>
      </c>
      <c r="R6" s="17" t="s">
        <v>178</v>
      </c>
      <c r="S6" s="17" t="s">
        <v>178</v>
      </c>
    </row>
    <row r="7" spans="1:21" ht="24.75">
      <c r="A7" s="17" t="s">
        <v>3</v>
      </c>
      <c r="C7" s="17" t="s">
        <v>204</v>
      </c>
      <c r="E7" s="17" t="s">
        <v>205</v>
      </c>
      <c r="G7" s="17" t="s">
        <v>206</v>
      </c>
      <c r="I7" s="17" t="s">
        <v>207</v>
      </c>
      <c r="K7" s="17" t="s">
        <v>182</v>
      </c>
      <c r="M7" s="17" t="s">
        <v>208</v>
      </c>
      <c r="O7" s="17" t="s">
        <v>207</v>
      </c>
      <c r="Q7" s="17" t="s">
        <v>182</v>
      </c>
      <c r="S7" s="17" t="s">
        <v>208</v>
      </c>
    </row>
    <row r="8" spans="1:21">
      <c r="A8" s="1" t="s">
        <v>16</v>
      </c>
      <c r="C8" s="4" t="s">
        <v>209</v>
      </c>
      <c r="D8" s="4"/>
      <c r="E8" s="6">
        <v>22645366</v>
      </c>
      <c r="F8" s="4"/>
      <c r="G8" s="6">
        <v>29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656715614</v>
      </c>
      <c r="P8" s="4"/>
      <c r="Q8" s="6">
        <v>0</v>
      </c>
      <c r="R8" s="4"/>
      <c r="S8" s="6">
        <v>656715614</v>
      </c>
      <c r="T8" s="4"/>
      <c r="U8" s="4"/>
    </row>
    <row r="9" spans="1:21">
      <c r="A9" s="1" t="s">
        <v>26</v>
      </c>
      <c r="C9" s="4" t="s">
        <v>210</v>
      </c>
      <c r="D9" s="4"/>
      <c r="E9" s="6">
        <v>4500000</v>
      </c>
      <c r="F9" s="4"/>
      <c r="G9" s="6">
        <v>1930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8685000000</v>
      </c>
      <c r="P9" s="4"/>
      <c r="Q9" s="6">
        <v>0</v>
      </c>
      <c r="R9" s="4"/>
      <c r="S9" s="6">
        <v>8685000000</v>
      </c>
      <c r="T9" s="4"/>
      <c r="U9" s="4"/>
    </row>
    <row r="10" spans="1:21">
      <c r="A10" s="1" t="s">
        <v>211</v>
      </c>
      <c r="C10" s="4" t="s">
        <v>212</v>
      </c>
      <c r="D10" s="4"/>
      <c r="E10" s="6">
        <v>6900000</v>
      </c>
      <c r="F10" s="4"/>
      <c r="G10" s="6">
        <v>1700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11730000000</v>
      </c>
      <c r="P10" s="4"/>
      <c r="Q10" s="6">
        <v>0</v>
      </c>
      <c r="R10" s="4"/>
      <c r="S10" s="6">
        <v>11730000000</v>
      </c>
      <c r="T10" s="4"/>
      <c r="U10" s="4"/>
    </row>
    <row r="11" spans="1:21">
      <c r="A11" s="1" t="s">
        <v>213</v>
      </c>
      <c r="C11" s="4" t="s">
        <v>214</v>
      </c>
      <c r="D11" s="4"/>
      <c r="E11" s="6">
        <v>9520000</v>
      </c>
      <c r="F11" s="4"/>
      <c r="G11" s="6">
        <v>330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3141600000</v>
      </c>
      <c r="P11" s="4"/>
      <c r="Q11" s="6">
        <v>0</v>
      </c>
      <c r="R11" s="4"/>
      <c r="S11" s="6">
        <v>3141600000</v>
      </c>
      <c r="T11" s="4"/>
      <c r="U11" s="4"/>
    </row>
    <row r="12" spans="1:21">
      <c r="A12" s="1" t="s">
        <v>18</v>
      </c>
      <c r="C12" s="4" t="s">
        <v>215</v>
      </c>
      <c r="D12" s="4"/>
      <c r="E12" s="6">
        <v>20595000</v>
      </c>
      <c r="F12" s="4"/>
      <c r="G12" s="6">
        <v>1350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27803250000</v>
      </c>
      <c r="P12" s="4"/>
      <c r="Q12" s="6">
        <v>0</v>
      </c>
      <c r="R12" s="4"/>
      <c r="S12" s="6">
        <v>27803250000</v>
      </c>
      <c r="T12" s="4"/>
      <c r="U12" s="4"/>
    </row>
    <row r="13" spans="1:21">
      <c r="A13" s="1" t="s">
        <v>216</v>
      </c>
      <c r="C13" s="4" t="s">
        <v>217</v>
      </c>
      <c r="D13" s="4"/>
      <c r="E13" s="6">
        <v>687024</v>
      </c>
      <c r="F13" s="4"/>
      <c r="G13" s="6">
        <v>6000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4122144000</v>
      </c>
      <c r="P13" s="4"/>
      <c r="Q13" s="6">
        <v>0</v>
      </c>
      <c r="R13" s="4"/>
      <c r="S13" s="6">
        <v>4122144000</v>
      </c>
      <c r="T13" s="4"/>
      <c r="U13" s="4"/>
    </row>
    <row r="14" spans="1:21">
      <c r="A14" s="1" t="s">
        <v>29</v>
      </c>
      <c r="C14" s="4" t="s">
        <v>215</v>
      </c>
      <c r="D14" s="4"/>
      <c r="E14" s="6">
        <v>2305720</v>
      </c>
      <c r="F14" s="4"/>
      <c r="G14" s="6">
        <v>4350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10029882000</v>
      </c>
      <c r="P14" s="4"/>
      <c r="Q14" s="6">
        <v>0</v>
      </c>
      <c r="R14" s="4"/>
      <c r="S14" s="6">
        <v>10029882000</v>
      </c>
      <c r="T14" s="4"/>
      <c r="U14" s="4"/>
    </row>
    <row r="15" spans="1:21">
      <c r="A15" s="1" t="s">
        <v>19</v>
      </c>
      <c r="C15" s="4" t="s">
        <v>218</v>
      </c>
      <c r="D15" s="4"/>
      <c r="E15" s="6">
        <v>2596881</v>
      </c>
      <c r="F15" s="4"/>
      <c r="G15" s="6">
        <v>1250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3246101250</v>
      </c>
      <c r="P15" s="4"/>
      <c r="Q15" s="6">
        <v>0</v>
      </c>
      <c r="R15" s="4"/>
      <c r="S15" s="6">
        <v>3246101250</v>
      </c>
      <c r="T15" s="4"/>
      <c r="U15" s="4"/>
    </row>
    <row r="16" spans="1:21">
      <c r="A16" s="1" t="s">
        <v>22</v>
      </c>
      <c r="C16" s="4" t="s">
        <v>219</v>
      </c>
      <c r="D16" s="4"/>
      <c r="E16" s="6">
        <v>141000000</v>
      </c>
      <c r="F16" s="4"/>
      <c r="G16" s="6">
        <v>135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19035000000</v>
      </c>
      <c r="P16" s="4"/>
      <c r="Q16" s="6">
        <v>0</v>
      </c>
      <c r="R16" s="4"/>
      <c r="S16" s="6">
        <v>19035000000</v>
      </c>
      <c r="T16" s="4"/>
      <c r="U16" s="4"/>
    </row>
    <row r="17" spans="1:21">
      <c r="A17" s="1" t="s">
        <v>15</v>
      </c>
      <c r="C17" s="4" t="s">
        <v>220</v>
      </c>
      <c r="D17" s="4"/>
      <c r="E17" s="6">
        <v>34494</v>
      </c>
      <c r="F17" s="4"/>
      <c r="G17" s="6">
        <v>1000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34494000</v>
      </c>
      <c r="P17" s="4"/>
      <c r="Q17" s="6">
        <v>0</v>
      </c>
      <c r="R17" s="4"/>
      <c r="S17" s="6">
        <v>34494000</v>
      </c>
      <c r="T17" s="4"/>
      <c r="U17" s="4"/>
    </row>
    <row r="18" spans="1:21" ht="24.75" thickBot="1">
      <c r="C18" s="4"/>
      <c r="D18" s="4"/>
      <c r="E18" s="4"/>
      <c r="F18" s="4"/>
      <c r="G18" s="4"/>
      <c r="H18" s="4"/>
      <c r="I18" s="13">
        <f>SUM(I8:I17)</f>
        <v>0</v>
      </c>
      <c r="J18" s="4"/>
      <c r="K18" s="13">
        <f>SUM(K8:K17)</f>
        <v>0</v>
      </c>
      <c r="L18" s="4"/>
      <c r="M18" s="13">
        <f>SUM(M8:M17)</f>
        <v>0</v>
      </c>
      <c r="N18" s="4"/>
      <c r="O18" s="13">
        <f>SUM(O8:O17)</f>
        <v>88484186864</v>
      </c>
      <c r="P18" s="4"/>
      <c r="Q18" s="13">
        <f>SUM(Q8:Q17)</f>
        <v>0</v>
      </c>
      <c r="R18" s="4"/>
      <c r="S18" s="13">
        <f>SUM(S8:S17)</f>
        <v>88484186864</v>
      </c>
      <c r="T18" s="4"/>
      <c r="U18" s="4"/>
    </row>
    <row r="19" spans="1:21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4"/>
  <sheetViews>
    <sheetView rightToLeft="1" workbookViewId="0">
      <selection activeCell="G53" sqref="G53"/>
    </sheetView>
  </sheetViews>
  <sheetFormatPr defaultRowHeight="24"/>
  <cols>
    <col min="1" max="1" width="32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175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177</v>
      </c>
      <c r="D6" s="17" t="s">
        <v>177</v>
      </c>
      <c r="E6" s="17" t="s">
        <v>177</v>
      </c>
      <c r="F6" s="17" t="s">
        <v>177</v>
      </c>
      <c r="G6" s="17" t="s">
        <v>177</v>
      </c>
      <c r="H6" s="17" t="s">
        <v>177</v>
      </c>
      <c r="I6" s="17" t="s">
        <v>177</v>
      </c>
      <c r="K6" s="17" t="s">
        <v>178</v>
      </c>
      <c r="L6" s="17" t="s">
        <v>178</v>
      </c>
      <c r="M6" s="17" t="s">
        <v>178</v>
      </c>
      <c r="N6" s="17" t="s">
        <v>178</v>
      </c>
      <c r="O6" s="17" t="s">
        <v>178</v>
      </c>
      <c r="P6" s="17" t="s">
        <v>178</v>
      </c>
      <c r="Q6" s="17" t="s">
        <v>178</v>
      </c>
    </row>
    <row r="7" spans="1:17" ht="24.75">
      <c r="A7" s="17" t="s">
        <v>3</v>
      </c>
      <c r="C7" s="17" t="s">
        <v>7</v>
      </c>
      <c r="E7" s="17" t="s">
        <v>221</v>
      </c>
      <c r="G7" s="17" t="s">
        <v>222</v>
      </c>
      <c r="I7" s="17" t="s">
        <v>223</v>
      </c>
      <c r="K7" s="17" t="s">
        <v>7</v>
      </c>
      <c r="M7" s="17" t="s">
        <v>221</v>
      </c>
      <c r="O7" s="17" t="s">
        <v>222</v>
      </c>
      <c r="Q7" s="17" t="s">
        <v>223</v>
      </c>
    </row>
    <row r="8" spans="1:17">
      <c r="A8" s="1" t="s">
        <v>20</v>
      </c>
      <c r="C8" s="6">
        <v>300000</v>
      </c>
      <c r="D8" s="4"/>
      <c r="E8" s="7">
        <v>5516977500</v>
      </c>
      <c r="F8" s="7"/>
      <c r="G8" s="7">
        <v>5485624578</v>
      </c>
      <c r="H8" s="7"/>
      <c r="I8" s="7">
        <f>E8-G8</f>
        <v>31352922</v>
      </c>
      <c r="J8" s="7"/>
      <c r="K8" s="7">
        <v>300000</v>
      </c>
      <c r="L8" s="7"/>
      <c r="M8" s="7">
        <v>5516977500</v>
      </c>
      <c r="N8" s="7"/>
      <c r="O8" s="7">
        <v>5482017879</v>
      </c>
      <c r="P8" s="7"/>
      <c r="Q8" s="7">
        <f>M8-O8</f>
        <v>34959621</v>
      </c>
    </row>
    <row r="9" spans="1:17">
      <c r="A9" s="1" t="s">
        <v>24</v>
      </c>
      <c r="C9" s="6">
        <v>2278729</v>
      </c>
      <c r="D9" s="4"/>
      <c r="E9" s="7">
        <v>14338529660</v>
      </c>
      <c r="F9" s="7"/>
      <c r="G9" s="7">
        <v>14322649405</v>
      </c>
      <c r="H9" s="7"/>
      <c r="I9" s="7">
        <f t="shared" ref="I9:I45" si="0">E9-G9</f>
        <v>15880255</v>
      </c>
      <c r="J9" s="7"/>
      <c r="K9" s="7">
        <v>2278729</v>
      </c>
      <c r="L9" s="7"/>
      <c r="M9" s="7">
        <v>14338529660</v>
      </c>
      <c r="N9" s="7"/>
      <c r="O9" s="7">
        <v>14204242477</v>
      </c>
      <c r="P9" s="7"/>
      <c r="Q9" s="7">
        <f t="shared" ref="Q9:Q45" si="1">M9-O9</f>
        <v>134287183</v>
      </c>
    </row>
    <row r="10" spans="1:17">
      <c r="A10" s="1" t="s">
        <v>30</v>
      </c>
      <c r="C10" s="6">
        <v>2695400</v>
      </c>
      <c r="D10" s="4"/>
      <c r="E10" s="7">
        <v>11030934877</v>
      </c>
      <c r="F10" s="7"/>
      <c r="G10" s="7">
        <v>11030934877</v>
      </c>
      <c r="H10" s="7"/>
      <c r="I10" s="7">
        <f t="shared" si="0"/>
        <v>0</v>
      </c>
      <c r="J10" s="7"/>
      <c r="K10" s="7">
        <v>2695400</v>
      </c>
      <c r="L10" s="7"/>
      <c r="M10" s="7">
        <v>11030934877</v>
      </c>
      <c r="N10" s="7"/>
      <c r="O10" s="7">
        <v>11089227803</v>
      </c>
      <c r="P10" s="7"/>
      <c r="Q10" s="7">
        <f t="shared" si="1"/>
        <v>-58292926</v>
      </c>
    </row>
    <row r="11" spans="1:17">
      <c r="A11" s="1" t="s">
        <v>15</v>
      </c>
      <c r="C11" s="6">
        <v>91983</v>
      </c>
      <c r="D11" s="4"/>
      <c r="E11" s="7">
        <v>1153918548</v>
      </c>
      <c r="F11" s="7"/>
      <c r="G11" s="7">
        <v>1141277352</v>
      </c>
      <c r="H11" s="7"/>
      <c r="I11" s="7">
        <f t="shared" si="0"/>
        <v>12641196</v>
      </c>
      <c r="J11" s="7"/>
      <c r="K11" s="7">
        <v>91983</v>
      </c>
      <c r="L11" s="7"/>
      <c r="M11" s="7">
        <v>1153918548</v>
      </c>
      <c r="N11" s="7"/>
      <c r="O11" s="7">
        <v>1024270118</v>
      </c>
      <c r="P11" s="7"/>
      <c r="Q11" s="7">
        <f t="shared" si="1"/>
        <v>129648430</v>
      </c>
    </row>
    <row r="12" spans="1:17">
      <c r="A12" s="1" t="s">
        <v>28</v>
      </c>
      <c r="C12" s="6">
        <v>7600000</v>
      </c>
      <c r="D12" s="4"/>
      <c r="E12" s="7">
        <v>48622564080</v>
      </c>
      <c r="F12" s="7"/>
      <c r="G12" s="7">
        <v>48622564080</v>
      </c>
      <c r="H12" s="7"/>
      <c r="I12" s="7">
        <f t="shared" si="0"/>
        <v>0</v>
      </c>
      <c r="J12" s="7"/>
      <c r="K12" s="7">
        <v>7600000</v>
      </c>
      <c r="L12" s="7"/>
      <c r="M12" s="7">
        <v>48622564080</v>
      </c>
      <c r="N12" s="7"/>
      <c r="O12" s="7">
        <v>48877095631</v>
      </c>
      <c r="P12" s="7"/>
      <c r="Q12" s="7">
        <f t="shared" si="1"/>
        <v>-254531551</v>
      </c>
    </row>
    <row r="13" spans="1:17">
      <c r="A13" s="1" t="s">
        <v>18</v>
      </c>
      <c r="C13" s="6">
        <v>11000000</v>
      </c>
      <c r="D13" s="4"/>
      <c r="E13" s="7">
        <v>106907095350</v>
      </c>
      <c r="F13" s="7"/>
      <c r="G13" s="7">
        <v>102219114412</v>
      </c>
      <c r="H13" s="7"/>
      <c r="I13" s="7">
        <f t="shared" si="0"/>
        <v>4687980938</v>
      </c>
      <c r="J13" s="7"/>
      <c r="K13" s="7">
        <v>11000000</v>
      </c>
      <c r="L13" s="7"/>
      <c r="M13" s="7">
        <v>106907095350</v>
      </c>
      <c r="N13" s="7"/>
      <c r="O13" s="7">
        <v>111550141007</v>
      </c>
      <c r="P13" s="7"/>
      <c r="Q13" s="7">
        <f t="shared" si="1"/>
        <v>-4643045657</v>
      </c>
    </row>
    <row r="14" spans="1:17">
      <c r="A14" s="1" t="s">
        <v>118</v>
      </c>
      <c r="C14" s="6">
        <v>7770</v>
      </c>
      <c r="D14" s="4"/>
      <c r="E14" s="7">
        <v>7637318025</v>
      </c>
      <c r="F14" s="7"/>
      <c r="G14" s="7">
        <v>7654455538</v>
      </c>
      <c r="H14" s="7"/>
      <c r="I14" s="7">
        <f t="shared" si="0"/>
        <v>-17137513</v>
      </c>
      <c r="J14" s="7"/>
      <c r="K14" s="7">
        <v>7770</v>
      </c>
      <c r="L14" s="7"/>
      <c r="M14" s="7">
        <v>7637318025</v>
      </c>
      <c r="N14" s="7"/>
      <c r="O14" s="7">
        <v>7605276000</v>
      </c>
      <c r="P14" s="7"/>
      <c r="Q14" s="7">
        <f t="shared" si="1"/>
        <v>32042025</v>
      </c>
    </row>
    <row r="15" spans="1:17">
      <c r="A15" s="1" t="s">
        <v>135</v>
      </c>
      <c r="C15" s="6">
        <v>237254</v>
      </c>
      <c r="D15" s="4"/>
      <c r="E15" s="7">
        <v>227275889495</v>
      </c>
      <c r="F15" s="7"/>
      <c r="G15" s="7">
        <v>229664970810</v>
      </c>
      <c r="H15" s="7"/>
      <c r="I15" s="7">
        <f t="shared" si="0"/>
        <v>-2389081315</v>
      </c>
      <c r="J15" s="7"/>
      <c r="K15" s="7">
        <v>237254</v>
      </c>
      <c r="L15" s="7"/>
      <c r="M15" s="7">
        <v>227275889495</v>
      </c>
      <c r="N15" s="7"/>
      <c r="O15" s="7">
        <v>223967449590</v>
      </c>
      <c r="P15" s="7"/>
      <c r="Q15" s="7">
        <f t="shared" si="1"/>
        <v>3308439905</v>
      </c>
    </row>
    <row r="16" spans="1:17">
      <c r="A16" s="1" t="s">
        <v>132</v>
      </c>
      <c r="C16" s="6">
        <v>3900</v>
      </c>
      <c r="D16" s="4"/>
      <c r="E16" s="7">
        <v>3772538803</v>
      </c>
      <c r="F16" s="7"/>
      <c r="G16" s="7">
        <v>4071971420</v>
      </c>
      <c r="H16" s="7"/>
      <c r="I16" s="7">
        <f t="shared" si="0"/>
        <v>-299432617</v>
      </c>
      <c r="J16" s="7"/>
      <c r="K16" s="7">
        <v>3900</v>
      </c>
      <c r="L16" s="7"/>
      <c r="M16" s="7">
        <v>3772538803</v>
      </c>
      <c r="N16" s="7"/>
      <c r="O16" s="7">
        <v>3667526940</v>
      </c>
      <c r="P16" s="7"/>
      <c r="Q16" s="7">
        <f t="shared" si="1"/>
        <v>105011863</v>
      </c>
    </row>
    <row r="17" spans="1:17">
      <c r="A17" s="1" t="s">
        <v>84</v>
      </c>
      <c r="C17" s="6">
        <v>283456</v>
      </c>
      <c r="D17" s="4"/>
      <c r="E17" s="7">
        <v>274358914823</v>
      </c>
      <c r="F17" s="7"/>
      <c r="G17" s="7">
        <v>271253032942</v>
      </c>
      <c r="H17" s="7"/>
      <c r="I17" s="7">
        <f t="shared" si="0"/>
        <v>3105881881</v>
      </c>
      <c r="J17" s="7"/>
      <c r="K17" s="7">
        <v>283456</v>
      </c>
      <c r="L17" s="7"/>
      <c r="M17" s="7">
        <v>274358914823</v>
      </c>
      <c r="N17" s="7"/>
      <c r="O17" s="7">
        <v>242152993434</v>
      </c>
      <c r="P17" s="7"/>
      <c r="Q17" s="7">
        <f t="shared" si="1"/>
        <v>32205921389</v>
      </c>
    </row>
    <row r="18" spans="1:17">
      <c r="A18" s="1" t="s">
        <v>78</v>
      </c>
      <c r="C18" s="6">
        <v>233923</v>
      </c>
      <c r="D18" s="4"/>
      <c r="E18" s="7">
        <v>232563331063</v>
      </c>
      <c r="F18" s="7"/>
      <c r="G18" s="7">
        <v>233138616122</v>
      </c>
      <c r="H18" s="7"/>
      <c r="I18" s="7">
        <f t="shared" si="0"/>
        <v>-575285059</v>
      </c>
      <c r="J18" s="7"/>
      <c r="K18" s="7">
        <v>233923</v>
      </c>
      <c r="L18" s="7"/>
      <c r="M18" s="7">
        <v>232563331063</v>
      </c>
      <c r="N18" s="7"/>
      <c r="O18" s="7">
        <v>209555360248</v>
      </c>
      <c r="P18" s="7"/>
      <c r="Q18" s="7">
        <f t="shared" si="1"/>
        <v>23007970815</v>
      </c>
    </row>
    <row r="19" spans="1:17">
      <c r="A19" s="1" t="s">
        <v>99</v>
      </c>
      <c r="C19" s="6">
        <v>46702</v>
      </c>
      <c r="D19" s="4"/>
      <c r="E19" s="7">
        <v>40453438824</v>
      </c>
      <c r="F19" s="7"/>
      <c r="G19" s="7">
        <v>39812413830</v>
      </c>
      <c r="H19" s="7"/>
      <c r="I19" s="7">
        <f t="shared" si="0"/>
        <v>641024994</v>
      </c>
      <c r="J19" s="7"/>
      <c r="K19" s="7">
        <v>46702</v>
      </c>
      <c r="L19" s="7"/>
      <c r="M19" s="7">
        <v>40453438824</v>
      </c>
      <c r="N19" s="7"/>
      <c r="O19" s="7">
        <v>35018971346</v>
      </c>
      <c r="P19" s="7"/>
      <c r="Q19" s="7">
        <f t="shared" si="1"/>
        <v>5434467478</v>
      </c>
    </row>
    <row r="20" spans="1:17">
      <c r="A20" s="1" t="s">
        <v>59</v>
      </c>
      <c r="C20" s="6">
        <v>343079</v>
      </c>
      <c r="D20" s="4"/>
      <c r="E20" s="7">
        <v>286656351873</v>
      </c>
      <c r="F20" s="7"/>
      <c r="G20" s="7">
        <v>282183833325</v>
      </c>
      <c r="H20" s="7"/>
      <c r="I20" s="7">
        <f t="shared" si="0"/>
        <v>4472518548</v>
      </c>
      <c r="J20" s="7"/>
      <c r="K20" s="7">
        <v>343079</v>
      </c>
      <c r="L20" s="7"/>
      <c r="M20" s="7">
        <v>286656351873</v>
      </c>
      <c r="N20" s="7"/>
      <c r="O20" s="7">
        <v>251352302919</v>
      </c>
      <c r="P20" s="7"/>
      <c r="Q20" s="7">
        <f t="shared" si="1"/>
        <v>35304048954</v>
      </c>
    </row>
    <row r="21" spans="1:17">
      <c r="A21" s="1" t="s">
        <v>62</v>
      </c>
      <c r="C21" s="6">
        <v>196578</v>
      </c>
      <c r="D21" s="4"/>
      <c r="E21" s="7">
        <v>158331252738</v>
      </c>
      <c r="F21" s="7"/>
      <c r="G21" s="7">
        <v>155376689169</v>
      </c>
      <c r="H21" s="7"/>
      <c r="I21" s="7">
        <f t="shared" si="0"/>
        <v>2954563569</v>
      </c>
      <c r="J21" s="7"/>
      <c r="K21" s="7">
        <v>196578</v>
      </c>
      <c r="L21" s="7"/>
      <c r="M21" s="7">
        <v>158331252738</v>
      </c>
      <c r="N21" s="7"/>
      <c r="O21" s="7">
        <v>148299375132</v>
      </c>
      <c r="P21" s="7"/>
      <c r="Q21" s="7">
        <f t="shared" si="1"/>
        <v>10031877606</v>
      </c>
    </row>
    <row r="22" spans="1:17">
      <c r="A22" s="1" t="s">
        <v>70</v>
      </c>
      <c r="C22" s="6">
        <v>64328</v>
      </c>
      <c r="D22" s="4"/>
      <c r="E22" s="7">
        <v>42183785727</v>
      </c>
      <c r="F22" s="7"/>
      <c r="G22" s="7">
        <v>40659442715</v>
      </c>
      <c r="H22" s="7"/>
      <c r="I22" s="7">
        <f t="shared" si="0"/>
        <v>1524343012</v>
      </c>
      <c r="J22" s="7"/>
      <c r="K22" s="7">
        <v>64328</v>
      </c>
      <c r="L22" s="7"/>
      <c r="M22" s="7">
        <v>42183785727</v>
      </c>
      <c r="N22" s="7"/>
      <c r="O22" s="7">
        <v>38944800728</v>
      </c>
      <c r="P22" s="7"/>
      <c r="Q22" s="7">
        <f t="shared" si="1"/>
        <v>3238984999</v>
      </c>
    </row>
    <row r="23" spans="1:17">
      <c r="A23" s="1" t="s">
        <v>49</v>
      </c>
      <c r="C23" s="6">
        <v>30700</v>
      </c>
      <c r="D23" s="4"/>
      <c r="E23" s="7">
        <v>19901250388</v>
      </c>
      <c r="F23" s="7"/>
      <c r="G23" s="7">
        <v>19193133284</v>
      </c>
      <c r="H23" s="7"/>
      <c r="I23" s="7">
        <f t="shared" si="0"/>
        <v>708117104</v>
      </c>
      <c r="J23" s="7"/>
      <c r="K23" s="7">
        <v>30700</v>
      </c>
      <c r="L23" s="7"/>
      <c r="M23" s="7">
        <v>19901250388</v>
      </c>
      <c r="N23" s="7"/>
      <c r="O23" s="7">
        <v>18401604159</v>
      </c>
      <c r="P23" s="7"/>
      <c r="Q23" s="7">
        <f t="shared" si="1"/>
        <v>1499646229</v>
      </c>
    </row>
    <row r="24" spans="1:17">
      <c r="A24" s="1" t="s">
        <v>110</v>
      </c>
      <c r="C24" s="6">
        <v>322645</v>
      </c>
      <c r="D24" s="4"/>
      <c r="E24" s="7">
        <v>292453980258</v>
      </c>
      <c r="F24" s="7"/>
      <c r="G24" s="7">
        <v>287712958681</v>
      </c>
      <c r="H24" s="7"/>
      <c r="I24" s="7">
        <f t="shared" si="0"/>
        <v>4741021577</v>
      </c>
      <c r="J24" s="7"/>
      <c r="K24" s="7">
        <v>322645</v>
      </c>
      <c r="L24" s="7"/>
      <c r="M24" s="7">
        <v>292453980258</v>
      </c>
      <c r="N24" s="7"/>
      <c r="O24" s="7">
        <v>269953025052</v>
      </c>
      <c r="P24" s="7"/>
      <c r="Q24" s="7">
        <f t="shared" si="1"/>
        <v>22500955206</v>
      </c>
    </row>
    <row r="25" spans="1:17">
      <c r="A25" s="1" t="s">
        <v>115</v>
      </c>
      <c r="C25" s="6">
        <v>120000</v>
      </c>
      <c r="D25" s="4"/>
      <c r="E25" s="7">
        <v>108593695264</v>
      </c>
      <c r="F25" s="7"/>
      <c r="G25" s="7">
        <v>106833287660</v>
      </c>
      <c r="H25" s="7"/>
      <c r="I25" s="7">
        <f t="shared" si="0"/>
        <v>1760407604</v>
      </c>
      <c r="J25" s="7"/>
      <c r="K25" s="7">
        <v>120000</v>
      </c>
      <c r="L25" s="7"/>
      <c r="M25" s="7">
        <v>108593695264</v>
      </c>
      <c r="N25" s="7"/>
      <c r="O25" s="7">
        <v>99642056849</v>
      </c>
      <c r="P25" s="7"/>
      <c r="Q25" s="7">
        <f t="shared" si="1"/>
        <v>8951638415</v>
      </c>
    </row>
    <row r="26" spans="1:17">
      <c r="A26" s="1" t="s">
        <v>104</v>
      </c>
      <c r="C26" s="6">
        <v>561474</v>
      </c>
      <c r="D26" s="4"/>
      <c r="E26" s="7">
        <v>488998954680</v>
      </c>
      <c r="F26" s="7"/>
      <c r="G26" s="7">
        <v>488067376939</v>
      </c>
      <c r="H26" s="7"/>
      <c r="I26" s="7">
        <f t="shared" si="0"/>
        <v>931577741</v>
      </c>
      <c r="J26" s="7"/>
      <c r="K26" s="7">
        <v>561474</v>
      </c>
      <c r="L26" s="7"/>
      <c r="M26" s="7">
        <v>488998954680</v>
      </c>
      <c r="N26" s="7"/>
      <c r="O26" s="7">
        <v>466051173961</v>
      </c>
      <c r="P26" s="7"/>
      <c r="Q26" s="7">
        <f t="shared" si="1"/>
        <v>22947780719</v>
      </c>
    </row>
    <row r="27" spans="1:17">
      <c r="A27" s="1" t="s">
        <v>113</v>
      </c>
      <c r="C27" s="6">
        <v>374600</v>
      </c>
      <c r="D27" s="4"/>
      <c r="E27" s="7">
        <v>309872472107</v>
      </c>
      <c r="F27" s="7"/>
      <c r="G27" s="7">
        <v>303531770220</v>
      </c>
      <c r="H27" s="7"/>
      <c r="I27" s="7">
        <f t="shared" si="0"/>
        <v>6340701887</v>
      </c>
      <c r="J27" s="7"/>
      <c r="K27" s="7">
        <v>374600</v>
      </c>
      <c r="L27" s="7"/>
      <c r="M27" s="7">
        <v>309872472107</v>
      </c>
      <c r="N27" s="7"/>
      <c r="O27" s="7">
        <v>300105238091</v>
      </c>
      <c r="P27" s="7"/>
      <c r="Q27" s="7">
        <f t="shared" si="1"/>
        <v>9767234016</v>
      </c>
    </row>
    <row r="28" spans="1:17">
      <c r="A28" s="1" t="s">
        <v>145</v>
      </c>
      <c r="C28" s="6">
        <v>190000</v>
      </c>
      <c r="D28" s="4"/>
      <c r="E28" s="7">
        <v>152078063748</v>
      </c>
      <c r="F28" s="7"/>
      <c r="G28" s="7">
        <v>150772602460</v>
      </c>
      <c r="H28" s="7"/>
      <c r="I28" s="7">
        <f t="shared" si="0"/>
        <v>1305461288</v>
      </c>
      <c r="J28" s="7"/>
      <c r="K28" s="7">
        <v>190000</v>
      </c>
      <c r="L28" s="7"/>
      <c r="M28" s="7">
        <v>152078063748</v>
      </c>
      <c r="N28" s="7"/>
      <c r="O28" s="7">
        <v>150772602460</v>
      </c>
      <c r="P28" s="7"/>
      <c r="Q28" s="7">
        <f t="shared" si="1"/>
        <v>1305461288</v>
      </c>
    </row>
    <row r="29" spans="1:17">
      <c r="A29" s="1" t="s">
        <v>143</v>
      </c>
      <c r="C29" s="6">
        <v>100000</v>
      </c>
      <c r="D29" s="4"/>
      <c r="E29" s="7">
        <v>83592798858</v>
      </c>
      <c r="F29" s="7"/>
      <c r="G29" s="7">
        <v>82884019972</v>
      </c>
      <c r="H29" s="7"/>
      <c r="I29" s="7">
        <f t="shared" si="0"/>
        <v>708778886</v>
      </c>
      <c r="J29" s="7"/>
      <c r="K29" s="7">
        <v>100000</v>
      </c>
      <c r="L29" s="7"/>
      <c r="M29" s="7">
        <v>83592798858</v>
      </c>
      <c r="N29" s="7"/>
      <c r="O29" s="7">
        <v>82884019972</v>
      </c>
      <c r="P29" s="7"/>
      <c r="Q29" s="7">
        <f t="shared" si="1"/>
        <v>708778886</v>
      </c>
    </row>
    <row r="30" spans="1:17">
      <c r="A30" s="1" t="s">
        <v>127</v>
      </c>
      <c r="C30" s="6">
        <v>158380</v>
      </c>
      <c r="D30" s="4"/>
      <c r="E30" s="7">
        <v>151618354971</v>
      </c>
      <c r="F30" s="7"/>
      <c r="G30" s="7">
        <v>152636046741</v>
      </c>
      <c r="H30" s="7"/>
      <c r="I30" s="7">
        <f t="shared" si="0"/>
        <v>-1017691770</v>
      </c>
      <c r="J30" s="7"/>
      <c r="K30" s="7">
        <v>158380</v>
      </c>
      <c r="L30" s="7"/>
      <c r="M30" s="7">
        <v>151618354971</v>
      </c>
      <c r="N30" s="7"/>
      <c r="O30" s="7">
        <v>150039117520</v>
      </c>
      <c r="P30" s="7"/>
      <c r="Q30" s="7">
        <f t="shared" si="1"/>
        <v>1579237451</v>
      </c>
    </row>
    <row r="31" spans="1:17">
      <c r="A31" s="1" t="s">
        <v>136</v>
      </c>
      <c r="C31" s="6">
        <v>10000</v>
      </c>
      <c r="D31" s="4"/>
      <c r="E31" s="7">
        <v>8378481125</v>
      </c>
      <c r="F31" s="7"/>
      <c r="G31" s="7">
        <v>8301504373</v>
      </c>
      <c r="H31" s="7"/>
      <c r="I31" s="7">
        <f t="shared" si="0"/>
        <v>76976752</v>
      </c>
      <c r="J31" s="7"/>
      <c r="K31" s="7">
        <v>10000</v>
      </c>
      <c r="L31" s="7"/>
      <c r="M31" s="7">
        <v>8378481125</v>
      </c>
      <c r="N31" s="7"/>
      <c r="O31" s="7">
        <v>8301504373</v>
      </c>
      <c r="P31" s="7"/>
      <c r="Q31" s="7">
        <f t="shared" si="1"/>
        <v>76976752</v>
      </c>
    </row>
    <row r="32" spans="1:17">
      <c r="A32" s="1" t="s">
        <v>91</v>
      </c>
      <c r="C32" s="6">
        <v>4300</v>
      </c>
      <c r="D32" s="4"/>
      <c r="E32" s="7">
        <v>2808207920</v>
      </c>
      <c r="F32" s="7"/>
      <c r="G32" s="7">
        <v>2776917217</v>
      </c>
      <c r="H32" s="7"/>
      <c r="I32" s="7">
        <f t="shared" si="0"/>
        <v>31290703</v>
      </c>
      <c r="J32" s="7"/>
      <c r="K32" s="7">
        <v>4300</v>
      </c>
      <c r="L32" s="7"/>
      <c r="M32" s="7">
        <v>2808207920</v>
      </c>
      <c r="N32" s="7"/>
      <c r="O32" s="7">
        <v>2780523546</v>
      </c>
      <c r="P32" s="7"/>
      <c r="Q32" s="7">
        <f t="shared" si="1"/>
        <v>27684374</v>
      </c>
    </row>
    <row r="33" spans="1:17">
      <c r="A33" s="1" t="s">
        <v>88</v>
      </c>
      <c r="C33" s="6">
        <v>27</v>
      </c>
      <c r="D33" s="4"/>
      <c r="E33" s="7">
        <v>25081153</v>
      </c>
      <c r="F33" s="7"/>
      <c r="G33" s="7">
        <v>24582553</v>
      </c>
      <c r="H33" s="7"/>
      <c r="I33" s="7">
        <f t="shared" si="0"/>
        <v>498600</v>
      </c>
      <c r="J33" s="7"/>
      <c r="K33" s="7">
        <v>27</v>
      </c>
      <c r="L33" s="7"/>
      <c r="M33" s="7">
        <v>25081153</v>
      </c>
      <c r="N33" s="7"/>
      <c r="O33" s="7">
        <v>21356596</v>
      </c>
      <c r="P33" s="7"/>
      <c r="Q33" s="7">
        <f t="shared" si="1"/>
        <v>3724557</v>
      </c>
    </row>
    <row r="34" spans="1:17">
      <c r="A34" s="1" t="s">
        <v>53</v>
      </c>
      <c r="C34" s="6">
        <v>24100</v>
      </c>
      <c r="D34" s="4"/>
      <c r="E34" s="7">
        <v>14716166211</v>
      </c>
      <c r="F34" s="7"/>
      <c r="G34" s="7">
        <v>14508870759</v>
      </c>
      <c r="H34" s="7"/>
      <c r="I34" s="7">
        <f t="shared" si="0"/>
        <v>207295452</v>
      </c>
      <c r="J34" s="7"/>
      <c r="K34" s="7">
        <v>24100</v>
      </c>
      <c r="L34" s="7"/>
      <c r="M34" s="7">
        <v>14716166211</v>
      </c>
      <c r="N34" s="7"/>
      <c r="O34" s="7">
        <v>14072616263</v>
      </c>
      <c r="P34" s="7"/>
      <c r="Q34" s="7">
        <f t="shared" si="1"/>
        <v>643549948</v>
      </c>
    </row>
    <row r="35" spans="1:17">
      <c r="A35" s="1" t="s">
        <v>68</v>
      </c>
      <c r="C35" s="6">
        <v>28</v>
      </c>
      <c r="D35" s="4"/>
      <c r="E35" s="7">
        <v>22765752</v>
      </c>
      <c r="F35" s="7"/>
      <c r="G35" s="7">
        <v>22262404</v>
      </c>
      <c r="H35" s="7"/>
      <c r="I35" s="7">
        <f t="shared" si="0"/>
        <v>503348</v>
      </c>
      <c r="J35" s="7"/>
      <c r="K35" s="7">
        <v>28</v>
      </c>
      <c r="L35" s="7"/>
      <c r="M35" s="7">
        <v>22765752</v>
      </c>
      <c r="N35" s="7"/>
      <c r="O35" s="7">
        <v>20580474</v>
      </c>
      <c r="P35" s="7"/>
      <c r="Q35" s="7">
        <f t="shared" si="1"/>
        <v>2185278</v>
      </c>
    </row>
    <row r="36" spans="1:17">
      <c r="A36" s="1" t="s">
        <v>138</v>
      </c>
      <c r="C36" s="6">
        <v>13400</v>
      </c>
      <c r="D36" s="4"/>
      <c r="E36" s="7">
        <v>8598963155</v>
      </c>
      <c r="F36" s="7"/>
      <c r="G36" s="7">
        <v>8525073859</v>
      </c>
      <c r="H36" s="7"/>
      <c r="I36" s="7">
        <f t="shared" si="0"/>
        <v>73889296</v>
      </c>
      <c r="J36" s="7"/>
      <c r="K36" s="7">
        <v>13400</v>
      </c>
      <c r="L36" s="7"/>
      <c r="M36" s="7">
        <v>8598963155</v>
      </c>
      <c r="N36" s="7"/>
      <c r="O36" s="7">
        <v>8525073859</v>
      </c>
      <c r="P36" s="7"/>
      <c r="Q36" s="7">
        <f t="shared" si="1"/>
        <v>73889296</v>
      </c>
    </row>
    <row r="37" spans="1:17">
      <c r="A37" s="1" t="s">
        <v>65</v>
      </c>
      <c r="C37" s="6">
        <v>14</v>
      </c>
      <c r="D37" s="4"/>
      <c r="E37" s="7">
        <v>11687741</v>
      </c>
      <c r="F37" s="7"/>
      <c r="G37" s="7">
        <v>11341443</v>
      </c>
      <c r="H37" s="7"/>
      <c r="I37" s="7">
        <f t="shared" si="0"/>
        <v>346298</v>
      </c>
      <c r="J37" s="7"/>
      <c r="K37" s="7">
        <v>14</v>
      </c>
      <c r="L37" s="7"/>
      <c r="M37" s="7">
        <v>11687741</v>
      </c>
      <c r="N37" s="7"/>
      <c r="O37" s="7">
        <v>10645232</v>
      </c>
      <c r="P37" s="7"/>
      <c r="Q37" s="7">
        <f t="shared" si="1"/>
        <v>1042509</v>
      </c>
    </row>
    <row r="38" spans="1:17">
      <c r="A38" s="1" t="s">
        <v>96</v>
      </c>
      <c r="C38" s="6">
        <v>20000</v>
      </c>
      <c r="D38" s="4"/>
      <c r="E38" s="7">
        <v>12650106752</v>
      </c>
      <c r="F38" s="7"/>
      <c r="G38" s="7">
        <v>13056784933</v>
      </c>
      <c r="H38" s="7"/>
      <c r="I38" s="7">
        <f t="shared" si="0"/>
        <v>-406678181</v>
      </c>
      <c r="J38" s="7"/>
      <c r="K38" s="7">
        <v>20000</v>
      </c>
      <c r="L38" s="7"/>
      <c r="M38" s="7">
        <v>12650106752</v>
      </c>
      <c r="N38" s="7"/>
      <c r="O38" s="7">
        <v>12696281444</v>
      </c>
      <c r="P38" s="7"/>
      <c r="Q38" s="7">
        <f t="shared" si="1"/>
        <v>-46174692</v>
      </c>
    </row>
    <row r="39" spans="1:17">
      <c r="A39" s="1" t="s">
        <v>76</v>
      </c>
      <c r="C39" s="6">
        <v>5100</v>
      </c>
      <c r="D39" s="4"/>
      <c r="E39" s="7">
        <v>3558848841</v>
      </c>
      <c r="F39" s="7"/>
      <c r="G39" s="7">
        <v>3485371161</v>
      </c>
      <c r="H39" s="7"/>
      <c r="I39" s="7">
        <f t="shared" si="0"/>
        <v>73477680</v>
      </c>
      <c r="J39" s="7"/>
      <c r="K39" s="7">
        <v>5100</v>
      </c>
      <c r="L39" s="7"/>
      <c r="M39" s="7">
        <v>3558848841</v>
      </c>
      <c r="N39" s="7"/>
      <c r="O39" s="7">
        <v>3421020936</v>
      </c>
      <c r="P39" s="7"/>
      <c r="Q39" s="7">
        <f t="shared" si="1"/>
        <v>137827905</v>
      </c>
    </row>
    <row r="40" spans="1:17">
      <c r="A40" s="1" t="s">
        <v>140</v>
      </c>
      <c r="C40" s="6">
        <v>6700</v>
      </c>
      <c r="D40" s="4"/>
      <c r="E40" s="7">
        <v>4222043615</v>
      </c>
      <c r="F40" s="7"/>
      <c r="G40" s="7">
        <v>4183635136</v>
      </c>
      <c r="H40" s="7"/>
      <c r="I40" s="7">
        <f t="shared" si="0"/>
        <v>38408479</v>
      </c>
      <c r="J40" s="7"/>
      <c r="K40" s="7">
        <v>6700</v>
      </c>
      <c r="L40" s="7"/>
      <c r="M40" s="7">
        <v>4222043615</v>
      </c>
      <c r="N40" s="7"/>
      <c r="O40" s="7">
        <v>4183635136</v>
      </c>
      <c r="P40" s="7"/>
      <c r="Q40" s="7">
        <f t="shared" si="1"/>
        <v>38408479</v>
      </c>
    </row>
    <row r="41" spans="1:17">
      <c r="A41" s="1" t="s">
        <v>56</v>
      </c>
      <c r="C41" s="6">
        <v>98571</v>
      </c>
      <c r="D41" s="4"/>
      <c r="E41" s="7">
        <v>81562573703</v>
      </c>
      <c r="F41" s="7"/>
      <c r="G41" s="7">
        <v>82484517280</v>
      </c>
      <c r="H41" s="7"/>
      <c r="I41" s="7">
        <f t="shared" si="0"/>
        <v>-921943577</v>
      </c>
      <c r="J41" s="7"/>
      <c r="K41" s="7">
        <v>98571</v>
      </c>
      <c r="L41" s="7"/>
      <c r="M41" s="7">
        <v>81562573703</v>
      </c>
      <c r="N41" s="7"/>
      <c r="O41" s="7">
        <v>72362792410</v>
      </c>
      <c r="P41" s="7"/>
      <c r="Q41" s="7">
        <f t="shared" si="1"/>
        <v>9199781293</v>
      </c>
    </row>
    <row r="42" spans="1:17">
      <c r="A42" s="1" t="s">
        <v>93</v>
      </c>
      <c r="C42" s="6">
        <v>409</v>
      </c>
      <c r="D42" s="4"/>
      <c r="E42" s="7">
        <v>372695036</v>
      </c>
      <c r="F42" s="7"/>
      <c r="G42" s="7">
        <v>364148486</v>
      </c>
      <c r="H42" s="7"/>
      <c r="I42" s="7">
        <f t="shared" si="0"/>
        <v>8546550</v>
      </c>
      <c r="J42" s="7"/>
      <c r="K42" s="7">
        <v>409</v>
      </c>
      <c r="L42" s="7"/>
      <c r="M42" s="7">
        <v>372695036</v>
      </c>
      <c r="N42" s="7"/>
      <c r="O42" s="7">
        <v>333240765</v>
      </c>
      <c r="P42" s="7"/>
      <c r="Q42" s="7">
        <f t="shared" si="1"/>
        <v>39454271</v>
      </c>
    </row>
    <row r="43" spans="1:17">
      <c r="A43" s="1" t="s">
        <v>102</v>
      </c>
      <c r="C43" s="6">
        <v>19</v>
      </c>
      <c r="D43" s="4"/>
      <c r="E43" s="7">
        <v>16372371</v>
      </c>
      <c r="F43" s="7"/>
      <c r="G43" s="7">
        <v>16019036</v>
      </c>
      <c r="H43" s="7"/>
      <c r="I43" s="7">
        <f t="shared" si="0"/>
        <v>353335</v>
      </c>
      <c r="J43" s="7"/>
      <c r="K43" s="7">
        <v>19</v>
      </c>
      <c r="L43" s="7"/>
      <c r="M43" s="7">
        <v>16372371</v>
      </c>
      <c r="N43" s="7"/>
      <c r="O43" s="7">
        <v>14536425</v>
      </c>
      <c r="P43" s="7"/>
      <c r="Q43" s="7">
        <f t="shared" si="1"/>
        <v>1835946</v>
      </c>
    </row>
    <row r="44" spans="1:17">
      <c r="A44" s="1" t="s">
        <v>87</v>
      </c>
      <c r="C44" s="6">
        <v>14800</v>
      </c>
      <c r="D44" s="4"/>
      <c r="E44" s="7">
        <v>9859600623</v>
      </c>
      <c r="F44" s="7"/>
      <c r="G44" s="7">
        <v>9731791693</v>
      </c>
      <c r="H44" s="7"/>
      <c r="I44" s="7">
        <f t="shared" si="0"/>
        <v>127808930</v>
      </c>
      <c r="J44" s="7"/>
      <c r="K44" s="7">
        <v>14800</v>
      </c>
      <c r="L44" s="7"/>
      <c r="M44" s="7">
        <v>9859600623</v>
      </c>
      <c r="N44" s="7"/>
      <c r="O44" s="7">
        <v>9817649107</v>
      </c>
      <c r="P44" s="7"/>
      <c r="Q44" s="7">
        <f t="shared" si="1"/>
        <v>41951516</v>
      </c>
    </row>
    <row r="45" spans="1:17">
      <c r="A45" s="1" t="s">
        <v>81</v>
      </c>
      <c r="C45" s="6">
        <v>2600</v>
      </c>
      <c r="D45" s="4"/>
      <c r="E45" s="7">
        <v>1773710456</v>
      </c>
      <c r="F45" s="7"/>
      <c r="G45" s="7">
        <v>1744803697</v>
      </c>
      <c r="H45" s="7"/>
      <c r="I45" s="7">
        <f t="shared" si="0"/>
        <v>28906759</v>
      </c>
      <c r="J45" s="7"/>
      <c r="K45" s="7">
        <v>2600</v>
      </c>
      <c r="L45" s="7"/>
      <c r="M45" s="7">
        <v>1773710456</v>
      </c>
      <c r="N45" s="7"/>
      <c r="O45" s="7">
        <v>1764885584</v>
      </c>
      <c r="P45" s="7"/>
      <c r="Q45" s="7">
        <f t="shared" si="1"/>
        <v>8824872</v>
      </c>
    </row>
    <row r="46" spans="1:17" ht="24.75" thickBot="1">
      <c r="C46" s="4"/>
      <c r="D46" s="4"/>
      <c r="E46" s="13">
        <f>SUM(E8:E45)</f>
        <v>3216489716114</v>
      </c>
      <c r="F46" s="4"/>
      <c r="G46" s="13">
        <f>SUM(G8:G45)</f>
        <v>3187506410562</v>
      </c>
      <c r="H46" s="4"/>
      <c r="I46" s="13">
        <f>SUM(I8:I45)</f>
        <v>28983305552</v>
      </c>
      <c r="J46" s="4"/>
      <c r="K46" s="4"/>
      <c r="L46" s="4"/>
      <c r="M46" s="13">
        <f>SUM(M8:M45)</f>
        <v>3216489716114</v>
      </c>
      <c r="N46" s="4"/>
      <c r="O46" s="13">
        <f>SUM(O8:O45)</f>
        <v>3028966231466</v>
      </c>
      <c r="P46" s="4"/>
      <c r="Q46" s="13">
        <f>SUM(Q8:Q45)</f>
        <v>187523484648</v>
      </c>
    </row>
    <row r="47" spans="1:17" ht="24.75" thickTop="1">
      <c r="I47" s="7"/>
      <c r="J47" s="7"/>
      <c r="K47" s="7"/>
      <c r="L47" s="7"/>
      <c r="M47" s="7"/>
      <c r="N47" s="7"/>
      <c r="O47" s="7"/>
      <c r="P47" s="7"/>
      <c r="Q47" s="7"/>
    </row>
    <row r="48" spans="1:17">
      <c r="I48" s="7"/>
      <c r="J48" s="7"/>
      <c r="K48" s="7"/>
      <c r="L48" s="7"/>
      <c r="M48" s="7"/>
      <c r="N48" s="7"/>
      <c r="O48" s="7"/>
      <c r="P48" s="7"/>
      <c r="Q48" s="7"/>
    </row>
    <row r="49" spans="9:17">
      <c r="I49" s="4"/>
      <c r="J49" s="4"/>
      <c r="K49" s="4"/>
      <c r="L49" s="4"/>
      <c r="M49" s="4"/>
      <c r="N49" s="4"/>
      <c r="O49" s="4"/>
      <c r="P49" s="4"/>
      <c r="Q49" s="4"/>
    </row>
    <row r="50" spans="9:17">
      <c r="I50" s="7"/>
      <c r="J50" s="7"/>
      <c r="K50" s="7"/>
      <c r="L50" s="7"/>
      <c r="M50" s="7"/>
      <c r="N50" s="7"/>
      <c r="O50" s="7"/>
      <c r="P50" s="7"/>
      <c r="Q50" s="7"/>
    </row>
    <row r="51" spans="9:17">
      <c r="I51" s="7"/>
      <c r="J51" s="7"/>
      <c r="K51" s="7"/>
      <c r="L51" s="7"/>
      <c r="M51" s="7"/>
      <c r="N51" s="7"/>
      <c r="O51" s="7"/>
      <c r="P51" s="7"/>
      <c r="Q51" s="7"/>
    </row>
    <row r="52" spans="9:17">
      <c r="I52" s="4"/>
      <c r="J52" s="4"/>
      <c r="K52" s="4"/>
      <c r="L52" s="4"/>
      <c r="M52" s="4"/>
      <c r="N52" s="4"/>
      <c r="O52" s="4"/>
      <c r="P52" s="4"/>
      <c r="Q52" s="4"/>
    </row>
    <row r="53" spans="9:17">
      <c r="I53" s="4"/>
      <c r="J53" s="4"/>
      <c r="K53" s="4"/>
      <c r="L53" s="4"/>
      <c r="M53" s="4"/>
      <c r="N53" s="4"/>
      <c r="O53" s="4"/>
      <c r="P53" s="4"/>
      <c r="Q53" s="6"/>
    </row>
    <row r="54" spans="9:17">
      <c r="Q5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2023-01-24T09:06:36Z</dcterms:created>
  <dcterms:modified xsi:type="dcterms:W3CDTF">2023-01-30T15:09:47Z</dcterms:modified>
</cp:coreProperties>
</file>