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B74EC2FC-01C7-4892-8B0A-C079B3EE4A4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جمع درآمدها" sheetId="15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E8" i="15" s="1"/>
  <c r="E9" i="14"/>
  <c r="C9" i="14"/>
  <c r="K11" i="13"/>
  <c r="G11" i="13"/>
  <c r="K9" i="13"/>
  <c r="K10" i="13"/>
  <c r="K8" i="13"/>
  <c r="G9" i="13"/>
  <c r="G10" i="13"/>
  <c r="G8" i="13"/>
  <c r="E11" i="13"/>
  <c r="I11" i="13"/>
  <c r="M37" i="12"/>
  <c r="O37" i="12"/>
  <c r="K37" i="12"/>
  <c r="I37" i="12"/>
  <c r="G37" i="12"/>
  <c r="E37" i="12"/>
  <c r="C3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7" i="12" s="1"/>
  <c r="Q3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8" i="12"/>
  <c r="M15" i="11"/>
  <c r="O15" i="11"/>
  <c r="Q15" i="11"/>
  <c r="S15" i="11"/>
  <c r="S9" i="11"/>
  <c r="S10" i="11"/>
  <c r="S11" i="11"/>
  <c r="S12" i="11"/>
  <c r="S13" i="11"/>
  <c r="S14" i="11"/>
  <c r="S8" i="11"/>
  <c r="I9" i="11"/>
  <c r="I10" i="11"/>
  <c r="I11" i="11"/>
  <c r="I12" i="11"/>
  <c r="I13" i="11"/>
  <c r="I14" i="11"/>
  <c r="I8" i="11"/>
  <c r="C15" i="11"/>
  <c r="E15" i="11"/>
  <c r="G15" i="11"/>
  <c r="I15" i="11"/>
  <c r="K11" i="11" s="1"/>
  <c r="Q19" i="10"/>
  <c r="Q9" i="10"/>
  <c r="Q10" i="10"/>
  <c r="Q11" i="10"/>
  <c r="Q12" i="10"/>
  <c r="Q13" i="10"/>
  <c r="Q14" i="10"/>
  <c r="Q15" i="10"/>
  <c r="Q16" i="10"/>
  <c r="Q17" i="10"/>
  <c r="Q18" i="10"/>
  <c r="Q20" i="10"/>
  <c r="Q21" i="10"/>
  <c r="Q2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8" i="10"/>
  <c r="O23" i="10"/>
  <c r="M23" i="10"/>
  <c r="G23" i="10"/>
  <c r="E23" i="10"/>
  <c r="I22" i="9"/>
  <c r="E37" i="9"/>
  <c r="G37" i="9"/>
  <c r="M37" i="9"/>
  <c r="O3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8" i="9"/>
  <c r="I15" i="7"/>
  <c r="K15" i="7"/>
  <c r="M15" i="7"/>
  <c r="O15" i="7"/>
  <c r="Q15" i="7"/>
  <c r="S15" i="7"/>
  <c r="S12" i="6"/>
  <c r="K12" i="6"/>
  <c r="M12" i="6"/>
  <c r="O12" i="6"/>
  <c r="Q12" i="6"/>
  <c r="K18" i="4"/>
  <c r="AK36" i="3"/>
  <c r="AI36" i="3"/>
  <c r="AG36" i="3"/>
  <c r="AA36" i="3"/>
  <c r="W36" i="3"/>
  <c r="S36" i="3"/>
  <c r="Q36" i="3"/>
  <c r="Y15" i="1"/>
  <c r="E15" i="1"/>
  <c r="G15" i="1"/>
  <c r="K15" i="1"/>
  <c r="O15" i="1"/>
  <c r="W15" i="1"/>
  <c r="U15" i="1"/>
  <c r="E9" i="15" l="1"/>
  <c r="E7" i="15"/>
  <c r="U10" i="11"/>
  <c r="U14" i="11"/>
  <c r="U12" i="11"/>
  <c r="U9" i="11"/>
  <c r="U11" i="11"/>
  <c r="U13" i="11"/>
  <c r="U8" i="11"/>
  <c r="K14" i="11"/>
  <c r="K10" i="11"/>
  <c r="K13" i="11"/>
  <c r="K9" i="11"/>
  <c r="K12" i="11"/>
  <c r="K8" i="11"/>
  <c r="I23" i="10"/>
  <c r="Q23" i="10"/>
  <c r="I37" i="9"/>
  <c r="Q37" i="9"/>
  <c r="U15" i="11" l="1"/>
  <c r="K15" i="11"/>
</calcChain>
</file>

<file path=xl/sharedStrings.xml><?xml version="1.0" encoding="utf-8"?>
<sst xmlns="http://schemas.openxmlformats.org/spreadsheetml/2006/main" count="685" uniqueCount="182">
  <si>
    <t>صندوق سرمایه‌گذاری ثابت نامی مفید</t>
  </si>
  <si>
    <t>صورت وضعیت سبد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</si>
  <si>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</si>
  <si>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</si>
  <si>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</si>
  <si>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</si>
  <si>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</si>
  <si>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</si>
  <si>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</si>
  <si>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</si>
  <si>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</si>
  <si>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</si>
  <si>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</si>
  <si>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</si>
  <si>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</si>
  <si>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</si>
  <si>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</si>
  <si>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سرمایه‌ گذاری‌ البرز(هلدینگ‌</t>
  </si>
  <si>
    <t>صنایع گلدیران</t>
  </si>
  <si>
    <t>فولاد شاهرود</t>
  </si>
  <si>
    <t>بین المللی توسعه ص. معادن غدیر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</si>
  <si>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</si>
  <si>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</si>
  <si>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</si>
  <si>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</si>
  <si>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</si>
  <si>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</si>
  <si>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</si>
  <si>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</si>
  <si>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</si>
  <si>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</si>
  <si>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</si>
  <si>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</si>
  <si>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</si>
  <si>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</si>
  <si>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</si>
  <si>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</si>
  <si>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</si>
  <si>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</si>
  <si>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</si>
  <si>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</si>
  <si>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</si>
  <si>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</si>
  <si>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</si>
  <si>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</si>
  <si>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</si>
  <si>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</si>
  <si>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</si>
  <si>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</si>
  <si>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</si>
  <si>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</si>
  <si>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</si>
  <si>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</si>
  <si>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</si>
  <si>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</si>
  <si>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</si>
  <si>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</si>
  <si>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</si>
  <si>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</si>
  <si>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</si>
  <si>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</si>
  <si>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</si>
  <si>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</si>
  <si>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</si>
  <si>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</si>
  <si>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</si>
  <si>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</si>
  <si>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</si>
  <si>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</si>
  <si>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</si>
  <si>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</si>
  <si>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</si>
  <si>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</si>
  <si>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</si>
  <si>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</si>
  <si>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</si>
  <si>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</si>
  <si>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</si>
  <si>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</si>
  <si>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</si>
  <si>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</si>
  <si>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گام بانک اقتصاد نوین0205</t>
  </si>
  <si>
    <t>1401/04/01</t>
  </si>
  <si>
    <t>1402/05/31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</si>
  <si>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</si>
  <si>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</si>
  <si>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</si>
  <si>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</si>
  <si>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</si>
  <si>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</si>
  <si>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</si>
  <si>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</si>
  <si>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</si>
  <si>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سامان0204</t>
  </si>
  <si>
    <t>1401/05/01</t>
  </si>
  <si>
    <t>1402/04/31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</si>
  <si>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</si>
  <si>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</si>
  <si>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</si>
  <si>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</si>
  <si>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</si>
  <si>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</si>
  <si>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مرابحه عام دولت5-ش.خ 0209</t>
  </si>
  <si>
    <t>1402/09/27</t>
  </si>
  <si>
    <t>مرابحه عام دولتی6-ش.خ0210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</si>
  <si>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</si>
  <si>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</si>
  <si>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</si>
  <si>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</si>
  <si>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</si>
  <si>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2.99%</t>
  </si>
  <si>
    <t>0.19%</t>
  </si>
  <si>
    <t>-1.52%</t>
  </si>
  <si>
    <t>-0.20%</t>
  </si>
  <si>
    <t>-0.68%</t>
  </si>
  <si>
    <t>0.03%</t>
  </si>
  <si>
    <t>0.12%</t>
  </si>
  <si>
    <t>-3.27%</t>
  </si>
  <si>
    <t>0.69%</t>
  </si>
  <si>
    <t>0.62%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</si>
  <si>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</si>
  <si>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</si>
  <si>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</si>
  <si>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</si>
  <si>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</si>
  <si>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</si>
  <si>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</si>
  <si>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</si>
  <si>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</si>
  <si>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</si>
  <si>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</si>
  <si>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</si>
  <si>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</si>
  <si>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</si>
  <si>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</si>
  <si>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</si>
  <si>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</si>
  <si>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</si>
  <si>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</si>
  <si>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</si>
  <si>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</si>
  <si>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</si>
  <si>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</si>
  <si>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</si>
  <si>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</si>
  <si>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</si>
  <si>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</si>
  <si>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</si>
  <si>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</si>
  <si>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</si>
  <si>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</si>
  <si>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</si>
  <si>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/>
  </si>
  <si>
    <t>1402/03/03</t>
  </si>
  <si>
    <t>مرابحه عام دولت86-ش.خ020404</t>
  </si>
  <si>
    <t>1402/04/04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</si>
  <si>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</si>
  <si>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</si>
  <si>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</si>
  <si>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</si>
  <si>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شهید قاضی</t>
  </si>
  <si>
    <t>اسنادخزانه-م4بودجه99-011215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</si>
  <si>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</si>
  <si>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</si>
  <si>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</si>
  <si>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</si>
  <si>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</si>
  <si>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</si>
  <si>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</si>
  <si>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</si>
  <si>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</si>
  <si>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</si>
  <si>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</si>
  <si>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</si>
  <si>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</si>
  <si>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</si>
  <si>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</si>
  <si>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1402/01/01</t>
  </si>
  <si>
    <t>جلوگیری از نوسانات ناگهانی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</si>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</sst>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2" xfId="1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2" xfId="0" applyNumberFormat="1" applyFont="1" applyBorder="1"/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238125</xdr:colOff>
          <xdr:row>34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920D39E-12AB-EBD4-B6CF-8D151194CC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B49C-8D18-4CFC-A74B-C4322CE4D867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238125</xdr:colOff>
                <xdr:row>34</xdr:row>
                <xdr:rowOff>104775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1"/>
  <sheetViews>
    <sheetView rightToLeft="1" workbookViewId="0">
      <selection activeCell="K29" sqref="K29"/>
    </sheetView>
  </sheetViews>
  <sheetFormatPr defaultRowHeight="24"/>
  <cols>
    <col min="1" max="1" width="32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H6" s="18" t="s">
        <v>144</v>
      </c>
      <c r="I6" s="18" t="s">
        <v>144</v>
      </c>
      <c r="K6" s="18" t="s">
        <v>145</v>
      </c>
      <c r="L6" s="18" t="s">
        <v>145</v>
      </c>
      <c r="M6" s="18" t="s">
        <v>145</v>
      </c>
      <c r="N6" s="18" t="s">
        <v>145</v>
      </c>
      <c r="O6" s="18" t="s">
        <v>145</v>
      </c>
      <c r="P6" s="18" t="s">
        <v>145</v>
      </c>
      <c r="Q6" s="18" t="s">
        <v>145</v>
      </c>
    </row>
    <row r="7" spans="1:17" ht="24.75">
      <c r="A7" s="18" t="s">
        <v>3</v>
      </c>
      <c r="C7" s="18" t="s">
        <v>7</v>
      </c>
      <c r="E7" s="18" t="s">
        <v>156</v>
      </c>
      <c r="G7" s="18" t="s">
        <v>157</v>
      </c>
      <c r="I7" s="18" t="s">
        <v>159</v>
      </c>
      <c r="K7" s="18" t="s">
        <v>7</v>
      </c>
      <c r="M7" s="18" t="s">
        <v>156</v>
      </c>
      <c r="O7" s="18" t="s">
        <v>157</v>
      </c>
      <c r="Q7" s="18" t="s">
        <v>159</v>
      </c>
    </row>
    <row r="8" spans="1:17">
      <c r="A8" s="1" t="s">
        <v>18</v>
      </c>
      <c r="C8" s="8">
        <v>7600001</v>
      </c>
      <c r="D8" s="8"/>
      <c r="E8" s="8">
        <v>50465930821</v>
      </c>
      <c r="F8" s="8"/>
      <c r="G8" s="8">
        <v>47854974555</v>
      </c>
      <c r="H8" s="8"/>
      <c r="I8" s="8">
        <f>E8-G8</f>
        <v>2610956266</v>
      </c>
      <c r="J8" s="8"/>
      <c r="K8" s="8">
        <v>7600001</v>
      </c>
      <c r="L8" s="8"/>
      <c r="M8" s="8">
        <v>50465930821</v>
      </c>
      <c r="N8" s="8"/>
      <c r="O8" s="8">
        <v>47854974555</v>
      </c>
      <c r="P8" s="8"/>
      <c r="Q8" s="8">
        <f>M8-O8</f>
        <v>2610956266</v>
      </c>
    </row>
    <row r="9" spans="1:17">
      <c r="A9" s="1" t="s">
        <v>20</v>
      </c>
      <c r="C9" s="8">
        <v>900000</v>
      </c>
      <c r="D9" s="8"/>
      <c r="E9" s="8">
        <v>25059006655</v>
      </c>
      <c r="F9" s="8"/>
      <c r="G9" s="8">
        <v>23906061442</v>
      </c>
      <c r="H9" s="8"/>
      <c r="I9" s="8">
        <f t="shared" ref="I9:I22" si="0">E9-G9</f>
        <v>1152945213</v>
      </c>
      <c r="J9" s="8"/>
      <c r="K9" s="8">
        <v>900000</v>
      </c>
      <c r="L9" s="8"/>
      <c r="M9" s="8">
        <v>25059006655</v>
      </c>
      <c r="N9" s="8"/>
      <c r="O9" s="8">
        <v>23906061442</v>
      </c>
      <c r="P9" s="8"/>
      <c r="Q9" s="8">
        <f t="shared" ref="Q9:Q22" si="1">M9-O9</f>
        <v>1152945213</v>
      </c>
    </row>
    <row r="10" spans="1:17">
      <c r="A10" s="1" t="s">
        <v>160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300000</v>
      </c>
      <c r="L10" s="8"/>
      <c r="M10" s="8">
        <v>5669067150</v>
      </c>
      <c r="N10" s="8"/>
      <c r="O10" s="8">
        <v>5537588051</v>
      </c>
      <c r="P10" s="8"/>
      <c r="Q10" s="8">
        <f t="shared" si="1"/>
        <v>131479099</v>
      </c>
    </row>
    <row r="11" spans="1:17">
      <c r="A11" s="1" t="s">
        <v>73</v>
      </c>
      <c r="C11" s="8">
        <v>46702</v>
      </c>
      <c r="D11" s="8"/>
      <c r="E11" s="8">
        <v>41417165781</v>
      </c>
      <c r="F11" s="8"/>
      <c r="G11" s="8">
        <v>40345549143</v>
      </c>
      <c r="H11" s="8"/>
      <c r="I11" s="8">
        <f t="shared" si="0"/>
        <v>1071616638</v>
      </c>
      <c r="J11" s="8"/>
      <c r="K11" s="8">
        <v>46702</v>
      </c>
      <c r="L11" s="8"/>
      <c r="M11" s="8">
        <v>41417165781</v>
      </c>
      <c r="N11" s="8"/>
      <c r="O11" s="8">
        <v>40345549143</v>
      </c>
      <c r="P11" s="8"/>
      <c r="Q11" s="8">
        <f t="shared" si="1"/>
        <v>1071616638</v>
      </c>
    </row>
    <row r="12" spans="1:17">
      <c r="A12" s="1" t="s">
        <v>45</v>
      </c>
      <c r="C12" s="8">
        <v>23963</v>
      </c>
      <c r="D12" s="8"/>
      <c r="E12" s="8">
        <v>20396004458</v>
      </c>
      <c r="F12" s="8"/>
      <c r="G12" s="8">
        <v>20246187052</v>
      </c>
      <c r="H12" s="8"/>
      <c r="I12" s="8">
        <f t="shared" si="0"/>
        <v>149817406</v>
      </c>
      <c r="J12" s="8"/>
      <c r="K12" s="8">
        <v>443079</v>
      </c>
      <c r="L12" s="8"/>
      <c r="M12" s="8">
        <v>371407061506</v>
      </c>
      <c r="N12" s="8"/>
      <c r="O12" s="8">
        <v>374354643101</v>
      </c>
      <c r="P12" s="8"/>
      <c r="Q12" s="8">
        <f t="shared" si="1"/>
        <v>-2947581595</v>
      </c>
    </row>
    <row r="13" spans="1:17">
      <c r="A13" s="1" t="s">
        <v>81</v>
      </c>
      <c r="C13" s="8">
        <v>100000</v>
      </c>
      <c r="D13" s="8"/>
      <c r="E13" s="8">
        <v>91568511343</v>
      </c>
      <c r="F13" s="8"/>
      <c r="G13" s="8">
        <v>87967548442</v>
      </c>
      <c r="H13" s="8"/>
      <c r="I13" s="8">
        <f t="shared" si="0"/>
        <v>3600962901</v>
      </c>
      <c r="J13" s="8"/>
      <c r="K13" s="8">
        <v>224357</v>
      </c>
      <c r="L13" s="8"/>
      <c r="M13" s="8">
        <v>201549326449</v>
      </c>
      <c r="N13" s="8"/>
      <c r="O13" s="8">
        <v>197361352659</v>
      </c>
      <c r="P13" s="8"/>
      <c r="Q13" s="8">
        <f t="shared" si="1"/>
        <v>4187973790</v>
      </c>
    </row>
    <row r="14" spans="1:17">
      <c r="A14" s="1" t="s">
        <v>104</v>
      </c>
      <c r="C14" s="8">
        <v>85577</v>
      </c>
      <c r="D14" s="8"/>
      <c r="E14" s="8">
        <v>81985018923</v>
      </c>
      <c r="F14" s="8"/>
      <c r="G14" s="8">
        <v>81500740893</v>
      </c>
      <c r="H14" s="8"/>
      <c r="I14" s="8">
        <f t="shared" si="0"/>
        <v>484278030</v>
      </c>
      <c r="J14" s="8"/>
      <c r="K14" s="8">
        <v>85577</v>
      </c>
      <c r="L14" s="8"/>
      <c r="M14" s="8">
        <v>81985018923</v>
      </c>
      <c r="N14" s="8"/>
      <c r="O14" s="8">
        <v>81500740893</v>
      </c>
      <c r="P14" s="8"/>
      <c r="Q14" s="8">
        <f t="shared" si="1"/>
        <v>484278030</v>
      </c>
    </row>
    <row r="15" spans="1:17">
      <c r="A15" s="1" t="s">
        <v>84</v>
      </c>
      <c r="C15" s="8">
        <v>132790</v>
      </c>
      <c r="D15" s="8"/>
      <c r="E15" s="8">
        <v>123761118935</v>
      </c>
      <c r="F15" s="8"/>
      <c r="G15" s="8">
        <v>122347776585</v>
      </c>
      <c r="H15" s="8"/>
      <c r="I15" s="8">
        <f t="shared" si="0"/>
        <v>1413342350</v>
      </c>
      <c r="J15" s="8"/>
      <c r="K15" s="8">
        <v>132790</v>
      </c>
      <c r="L15" s="8"/>
      <c r="M15" s="8">
        <v>123761118935</v>
      </c>
      <c r="N15" s="8"/>
      <c r="O15" s="8">
        <v>122347776585</v>
      </c>
      <c r="P15" s="8"/>
      <c r="Q15" s="8">
        <f t="shared" si="1"/>
        <v>1413342350</v>
      </c>
    </row>
    <row r="16" spans="1:17">
      <c r="A16" s="1" t="s">
        <v>102</v>
      </c>
      <c r="C16" s="8">
        <v>16660</v>
      </c>
      <c r="D16" s="8"/>
      <c r="E16" s="8">
        <v>15972045343</v>
      </c>
      <c r="F16" s="8"/>
      <c r="G16" s="8">
        <v>15863824941</v>
      </c>
      <c r="H16" s="8"/>
      <c r="I16" s="8">
        <f t="shared" si="0"/>
        <v>108220402</v>
      </c>
      <c r="J16" s="8"/>
      <c r="K16" s="8">
        <v>153380</v>
      </c>
      <c r="L16" s="8"/>
      <c r="M16" s="8">
        <v>145533060468</v>
      </c>
      <c r="N16" s="8"/>
      <c r="O16" s="8">
        <v>146050028173</v>
      </c>
      <c r="P16" s="8"/>
      <c r="Q16" s="8">
        <f t="shared" si="1"/>
        <v>-516967705</v>
      </c>
    </row>
    <row r="17" spans="1:20">
      <c r="A17" s="1" t="s">
        <v>61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50000</v>
      </c>
      <c r="L17" s="8"/>
      <c r="M17" s="8">
        <v>34798691595</v>
      </c>
      <c r="N17" s="8"/>
      <c r="O17" s="8">
        <v>33929349189</v>
      </c>
      <c r="P17" s="8"/>
      <c r="Q17" s="8">
        <f t="shared" si="1"/>
        <v>869342406</v>
      </c>
    </row>
    <row r="18" spans="1:20">
      <c r="A18" s="1" t="s">
        <v>161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42900</v>
      </c>
      <c r="L18" s="8"/>
      <c r="M18" s="8">
        <v>42516761445</v>
      </c>
      <c r="N18" s="8"/>
      <c r="O18" s="8">
        <v>42466733509</v>
      </c>
      <c r="P18" s="8"/>
      <c r="Q18" s="8">
        <f t="shared" si="1"/>
        <v>50027936</v>
      </c>
    </row>
    <row r="19" spans="1:20">
      <c r="A19" s="1" t="s">
        <v>48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109900</v>
      </c>
      <c r="L19" s="8"/>
      <c r="M19" s="8">
        <v>90024988017</v>
      </c>
      <c r="N19" s="8"/>
      <c r="O19" s="8">
        <v>90126718056</v>
      </c>
      <c r="P19" s="8"/>
      <c r="Q19" s="8">
        <f>M19-O19</f>
        <v>-101730039</v>
      </c>
    </row>
    <row r="20" spans="1:20">
      <c r="A20" s="1" t="s">
        <v>42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98500</v>
      </c>
      <c r="L20" s="8"/>
      <c r="M20" s="8">
        <v>84862635865</v>
      </c>
      <c r="N20" s="8"/>
      <c r="O20" s="8">
        <v>83374000722</v>
      </c>
      <c r="P20" s="8"/>
      <c r="Q20" s="8">
        <f t="shared" si="1"/>
        <v>1488635143</v>
      </c>
    </row>
    <row r="21" spans="1:20">
      <c r="A21" s="1" t="s">
        <v>151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7770</v>
      </c>
      <c r="L21" s="8"/>
      <c r="M21" s="8">
        <v>7650509096</v>
      </c>
      <c r="N21" s="8"/>
      <c r="O21" s="8">
        <v>7541842033</v>
      </c>
      <c r="P21" s="8"/>
      <c r="Q21" s="8">
        <f t="shared" si="1"/>
        <v>108667063</v>
      </c>
    </row>
    <row r="22" spans="1:20">
      <c r="A22" s="1" t="s">
        <v>154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3900</v>
      </c>
      <c r="L22" s="8"/>
      <c r="M22" s="8">
        <v>3819825535</v>
      </c>
      <c r="N22" s="8"/>
      <c r="O22" s="8">
        <v>3725376853</v>
      </c>
      <c r="P22" s="8"/>
      <c r="Q22" s="8">
        <f t="shared" si="1"/>
        <v>94448682</v>
      </c>
    </row>
    <row r="23" spans="1:20" ht="24.75" thickBot="1">
      <c r="C23" s="8"/>
      <c r="D23" s="8"/>
      <c r="E23" s="15">
        <f>SUM(E8:E22)</f>
        <v>450624802259</v>
      </c>
      <c r="F23" s="8"/>
      <c r="G23" s="15">
        <f>SUM(G8:G22)</f>
        <v>440032663053</v>
      </c>
      <c r="H23" s="8"/>
      <c r="I23" s="15">
        <f>SUM(I8:I22)</f>
        <v>10592139206</v>
      </c>
      <c r="J23" s="8"/>
      <c r="K23" s="8"/>
      <c r="L23" s="8"/>
      <c r="M23" s="15">
        <f>SUM(M8:M22)</f>
        <v>1310520168241</v>
      </c>
      <c r="N23" s="8"/>
      <c r="O23" s="15">
        <f>SUM(O8:O22)</f>
        <v>1300422734964</v>
      </c>
      <c r="P23" s="8"/>
      <c r="Q23" s="15">
        <f>SUM(Q8:Q22)</f>
        <v>10097433277</v>
      </c>
      <c r="T23" s="3"/>
    </row>
    <row r="24" spans="1:20" ht="24.75" thickTop="1">
      <c r="I24" s="8"/>
      <c r="J24" s="8"/>
      <c r="K24" s="8"/>
      <c r="L24" s="8"/>
      <c r="M24" s="8"/>
      <c r="N24" s="8"/>
      <c r="O24" s="8"/>
      <c r="P24" s="8"/>
      <c r="Q24" s="8"/>
      <c r="T24" s="3"/>
    </row>
    <row r="25" spans="1:20">
      <c r="G25" s="3"/>
      <c r="I25" s="8"/>
      <c r="J25" s="8"/>
      <c r="K25" s="8"/>
      <c r="L25" s="8"/>
      <c r="M25" s="8"/>
      <c r="N25" s="8"/>
      <c r="O25" s="8"/>
      <c r="P25" s="8"/>
      <c r="Q25" s="8"/>
      <c r="T25" s="3"/>
    </row>
    <row r="26" spans="1:20">
      <c r="G26" s="3"/>
      <c r="I26" s="8"/>
      <c r="J26" s="8"/>
      <c r="K26" s="8"/>
      <c r="L26" s="8"/>
      <c r="M26" s="8"/>
      <c r="N26" s="8"/>
      <c r="O26" s="8"/>
      <c r="P26" s="8"/>
      <c r="Q26" s="8"/>
      <c r="T26" s="3"/>
    </row>
    <row r="27" spans="1:20">
      <c r="G27" s="3"/>
      <c r="I27" s="4"/>
      <c r="J27" s="4"/>
      <c r="K27" s="4"/>
      <c r="L27" s="4"/>
      <c r="M27" s="4"/>
      <c r="N27" s="4"/>
      <c r="O27" s="4"/>
      <c r="P27" s="4"/>
      <c r="Q27" s="4"/>
    </row>
    <row r="28" spans="1:20">
      <c r="G28" s="3"/>
      <c r="I28" s="4"/>
      <c r="J28" s="4"/>
      <c r="K28" s="4"/>
      <c r="L28" s="4"/>
      <c r="M28" s="4"/>
      <c r="N28" s="4"/>
      <c r="O28" s="4"/>
      <c r="P28" s="4"/>
      <c r="Q28" s="4"/>
    </row>
    <row r="29" spans="1:20">
      <c r="I29" s="8"/>
      <c r="J29" s="8"/>
      <c r="K29" s="8"/>
      <c r="L29" s="8"/>
      <c r="M29" s="8"/>
      <c r="N29" s="8"/>
      <c r="O29" s="8"/>
      <c r="P29" s="8"/>
      <c r="Q29" s="8"/>
    </row>
    <row r="30" spans="1:20">
      <c r="I30" s="4"/>
      <c r="J30" s="4"/>
      <c r="K30" s="4"/>
      <c r="L30" s="4"/>
      <c r="M30" s="4"/>
      <c r="N30" s="4"/>
      <c r="O30" s="4"/>
      <c r="P30" s="4"/>
      <c r="Q30" s="4"/>
    </row>
    <row r="31" spans="1:20">
      <c r="I31" s="4"/>
      <c r="J31" s="4"/>
      <c r="K31" s="4"/>
      <c r="L31" s="4"/>
      <c r="M31" s="4"/>
      <c r="N31" s="4"/>
      <c r="O31" s="4"/>
      <c r="P31" s="4"/>
      <c r="Q31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workbookViewId="0">
      <selection activeCell="C19" sqref="C19"/>
    </sheetView>
  </sheetViews>
  <sheetFormatPr defaultRowHeight="24"/>
  <cols>
    <col min="1" max="1" width="30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24.4257812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6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H6" s="18" t="s">
        <v>144</v>
      </c>
      <c r="I6" s="18" t="s">
        <v>144</v>
      </c>
      <c r="J6" s="18" t="s">
        <v>144</v>
      </c>
      <c r="K6" s="18" t="s">
        <v>144</v>
      </c>
      <c r="M6" s="18" t="s">
        <v>145</v>
      </c>
      <c r="N6" s="18" t="s">
        <v>145</v>
      </c>
      <c r="O6" s="18" t="s">
        <v>145</v>
      </c>
      <c r="P6" s="18" t="s">
        <v>145</v>
      </c>
      <c r="Q6" s="18" t="s">
        <v>145</v>
      </c>
      <c r="R6" s="18" t="s">
        <v>145</v>
      </c>
      <c r="S6" s="18" t="s">
        <v>145</v>
      </c>
      <c r="T6" s="18" t="s">
        <v>145</v>
      </c>
      <c r="U6" s="18" t="s">
        <v>145</v>
      </c>
    </row>
    <row r="7" spans="1:21" ht="24.75">
      <c r="A7" s="18" t="s">
        <v>3</v>
      </c>
      <c r="C7" s="18" t="s">
        <v>162</v>
      </c>
      <c r="E7" s="18" t="s">
        <v>163</v>
      </c>
      <c r="G7" s="18" t="s">
        <v>164</v>
      </c>
      <c r="I7" s="18" t="s">
        <v>126</v>
      </c>
      <c r="K7" s="18" t="s">
        <v>165</v>
      </c>
      <c r="M7" s="18" t="s">
        <v>162</v>
      </c>
      <c r="O7" s="18" t="s">
        <v>163</v>
      </c>
      <c r="Q7" s="18" t="s">
        <v>164</v>
      </c>
      <c r="S7" s="18" t="s">
        <v>126</v>
      </c>
      <c r="U7" s="18" t="s">
        <v>165</v>
      </c>
    </row>
    <row r="8" spans="1:21">
      <c r="A8" s="1" t="s">
        <v>18</v>
      </c>
      <c r="C8" s="8">
        <v>0</v>
      </c>
      <c r="D8" s="13"/>
      <c r="E8" s="8">
        <v>154990852</v>
      </c>
      <c r="F8" s="8"/>
      <c r="G8" s="8">
        <v>2610956266</v>
      </c>
      <c r="H8" s="8"/>
      <c r="I8" s="8">
        <f>G8+E8+C8</f>
        <v>2765947118</v>
      </c>
      <c r="J8" s="4"/>
      <c r="K8" s="10">
        <f>I8/$I$15</f>
        <v>0.45852231419953421</v>
      </c>
      <c r="L8" s="4"/>
      <c r="M8" s="8">
        <v>0</v>
      </c>
      <c r="N8" s="13"/>
      <c r="O8" s="8">
        <v>233239221</v>
      </c>
      <c r="P8" s="8"/>
      <c r="Q8" s="8">
        <v>2610956266</v>
      </c>
      <c r="R8" s="8"/>
      <c r="S8" s="8">
        <f>Q8+O8+M8</f>
        <v>2844195487</v>
      </c>
      <c r="T8" s="4"/>
      <c r="U8" s="10">
        <f>S8/$S$15</f>
        <v>0.35163413352873829</v>
      </c>
    </row>
    <row r="9" spans="1:21">
      <c r="A9" s="1" t="s">
        <v>20</v>
      </c>
      <c r="C9" s="8">
        <v>0</v>
      </c>
      <c r="D9" s="13"/>
      <c r="E9" s="8">
        <v>0</v>
      </c>
      <c r="F9" s="8"/>
      <c r="G9" s="8">
        <v>1152945213</v>
      </c>
      <c r="H9" s="8"/>
      <c r="I9" s="8">
        <f t="shared" ref="I9:I14" si="0">G9+E9+C9</f>
        <v>1152945213</v>
      </c>
      <c r="J9" s="4"/>
      <c r="K9" s="10">
        <f t="shared" ref="K9:K14" si="1">I9/$I$15</f>
        <v>0.19112842171483443</v>
      </c>
      <c r="L9" s="4"/>
      <c r="M9" s="8">
        <v>0</v>
      </c>
      <c r="N9" s="13"/>
      <c r="O9" s="8">
        <v>0</v>
      </c>
      <c r="P9" s="8"/>
      <c r="Q9" s="8">
        <v>1152945213</v>
      </c>
      <c r="R9" s="8"/>
      <c r="S9" s="8">
        <f t="shared" ref="S9:S14" si="2">Q9+O9+M9</f>
        <v>1152945213</v>
      </c>
      <c r="T9" s="4"/>
      <c r="U9" s="10">
        <f t="shared" ref="U9:U14" si="3">S9/$S$15</f>
        <v>0.14254114839588083</v>
      </c>
    </row>
    <row r="10" spans="1:21">
      <c r="A10" s="1" t="s">
        <v>160</v>
      </c>
      <c r="C10" s="8">
        <v>0</v>
      </c>
      <c r="D10" s="13"/>
      <c r="E10" s="8">
        <v>0</v>
      </c>
      <c r="F10" s="8"/>
      <c r="G10" s="8">
        <v>0</v>
      </c>
      <c r="H10" s="8"/>
      <c r="I10" s="8">
        <f t="shared" si="0"/>
        <v>0</v>
      </c>
      <c r="J10" s="4"/>
      <c r="K10" s="10">
        <f t="shared" si="1"/>
        <v>0</v>
      </c>
      <c r="L10" s="4"/>
      <c r="M10" s="8">
        <v>0</v>
      </c>
      <c r="N10" s="13"/>
      <c r="O10" s="8">
        <v>0</v>
      </c>
      <c r="P10" s="8"/>
      <c r="Q10" s="8">
        <v>131479099</v>
      </c>
      <c r="R10" s="8"/>
      <c r="S10" s="8">
        <f t="shared" si="2"/>
        <v>131479099</v>
      </c>
      <c r="T10" s="4"/>
      <c r="U10" s="10">
        <f t="shared" si="3"/>
        <v>1.6255049719795928E-2</v>
      </c>
    </row>
    <row r="11" spans="1:21">
      <c r="A11" s="1" t="s">
        <v>17</v>
      </c>
      <c r="C11" s="8">
        <v>0</v>
      </c>
      <c r="D11" s="13"/>
      <c r="E11" s="8">
        <v>105879645</v>
      </c>
      <c r="F11" s="8"/>
      <c r="G11" s="8">
        <v>0</v>
      </c>
      <c r="H11" s="8"/>
      <c r="I11" s="8">
        <f t="shared" si="0"/>
        <v>105879645</v>
      </c>
      <c r="J11" s="4"/>
      <c r="K11" s="10">
        <f t="shared" si="1"/>
        <v>1.7552099798324901E-2</v>
      </c>
      <c r="L11" s="4"/>
      <c r="M11" s="8">
        <v>0</v>
      </c>
      <c r="N11" s="13"/>
      <c r="O11" s="8">
        <v>106576361</v>
      </c>
      <c r="P11" s="8"/>
      <c r="Q11" s="8">
        <v>0</v>
      </c>
      <c r="R11" s="8"/>
      <c r="S11" s="8">
        <f t="shared" si="2"/>
        <v>106576361</v>
      </c>
      <c r="T11" s="4"/>
      <c r="U11" s="10">
        <f t="shared" si="3"/>
        <v>1.3176269537791097E-2</v>
      </c>
    </row>
    <row r="12" spans="1:21">
      <c r="A12" s="1" t="s">
        <v>19</v>
      </c>
      <c r="C12" s="8">
        <v>0</v>
      </c>
      <c r="D12" s="13"/>
      <c r="E12" s="8">
        <v>-1632146</v>
      </c>
      <c r="F12" s="8"/>
      <c r="G12" s="8">
        <v>0</v>
      </c>
      <c r="H12" s="8"/>
      <c r="I12" s="8">
        <f t="shared" si="0"/>
        <v>-1632146</v>
      </c>
      <c r="J12" s="4"/>
      <c r="K12" s="10">
        <f t="shared" si="1"/>
        <v>-2.7056748705038438E-4</v>
      </c>
      <c r="L12" s="4"/>
      <c r="M12" s="8">
        <v>0</v>
      </c>
      <c r="N12" s="13"/>
      <c r="O12" s="8">
        <v>-1632146</v>
      </c>
      <c r="P12" s="8"/>
      <c r="Q12" s="8">
        <v>0</v>
      </c>
      <c r="R12" s="8"/>
      <c r="S12" s="8">
        <f t="shared" si="2"/>
        <v>-1632146</v>
      </c>
      <c r="T12" s="4"/>
      <c r="U12" s="10">
        <f t="shared" si="3"/>
        <v>-2.0178579395319744E-4</v>
      </c>
    </row>
    <row r="13" spans="1:21">
      <c r="A13" s="1" t="s">
        <v>15</v>
      </c>
      <c r="C13" s="8">
        <v>0</v>
      </c>
      <c r="D13" s="13"/>
      <c r="E13" s="8">
        <v>8143980</v>
      </c>
      <c r="F13" s="8"/>
      <c r="G13" s="8">
        <v>0</v>
      </c>
      <c r="H13" s="8"/>
      <c r="I13" s="8">
        <f t="shared" si="0"/>
        <v>8143980</v>
      </c>
      <c r="J13" s="4"/>
      <c r="K13" s="10">
        <f t="shared" si="1"/>
        <v>1.3500607195609886E-3</v>
      </c>
      <c r="L13" s="4"/>
      <c r="M13" s="8">
        <v>0</v>
      </c>
      <c r="N13" s="13"/>
      <c r="O13" s="8">
        <v>16916893</v>
      </c>
      <c r="P13" s="8"/>
      <c r="Q13" s="8">
        <v>0</v>
      </c>
      <c r="R13" s="8"/>
      <c r="S13" s="8">
        <f t="shared" si="2"/>
        <v>16916893</v>
      </c>
      <c r="T13" s="4"/>
      <c r="U13" s="10">
        <f t="shared" si="3"/>
        <v>2.0914726288127948E-3</v>
      </c>
    </row>
    <row r="14" spans="1:21">
      <c r="A14" s="1" t="s">
        <v>16</v>
      </c>
      <c r="C14" s="8">
        <v>0</v>
      </c>
      <c r="D14" s="13"/>
      <c r="E14" s="8">
        <v>2001022650</v>
      </c>
      <c r="F14" s="8"/>
      <c r="G14" s="8">
        <v>0</v>
      </c>
      <c r="H14" s="8"/>
      <c r="I14" s="8">
        <f t="shared" si="0"/>
        <v>2001022650</v>
      </c>
      <c r="J14" s="4"/>
      <c r="K14" s="10">
        <f t="shared" si="1"/>
        <v>0.33171767105479583</v>
      </c>
      <c r="L14" s="4"/>
      <c r="M14" s="8">
        <v>0</v>
      </c>
      <c r="N14" s="13"/>
      <c r="O14" s="8">
        <v>3838027050</v>
      </c>
      <c r="P14" s="8"/>
      <c r="Q14" s="8">
        <v>0</v>
      </c>
      <c r="R14" s="8"/>
      <c r="S14" s="8">
        <f t="shared" si="2"/>
        <v>3838027050</v>
      </c>
      <c r="T14" s="4"/>
      <c r="U14" s="10">
        <f t="shared" si="3"/>
        <v>0.47450371198293428</v>
      </c>
    </row>
    <row r="15" spans="1:21" ht="24.75" thickBot="1">
      <c r="C15" s="15">
        <f>SUM(C8:C14)</f>
        <v>0</v>
      </c>
      <c r="D15" s="13"/>
      <c r="E15" s="15">
        <f>SUM(E8:E14)</f>
        <v>2268404981</v>
      </c>
      <c r="F15" s="8"/>
      <c r="G15" s="15">
        <f>SUM(G8:G14)</f>
        <v>3763901479</v>
      </c>
      <c r="H15" s="8"/>
      <c r="I15" s="15">
        <f>SUM(I8:I14)</f>
        <v>6032306460</v>
      </c>
      <c r="J15" s="4"/>
      <c r="K15" s="11">
        <f>SUM(K8:K14)</f>
        <v>1</v>
      </c>
      <c r="L15" s="4"/>
      <c r="M15" s="15">
        <f>SUM(M8:M14)</f>
        <v>0</v>
      </c>
      <c r="N15" s="4"/>
      <c r="O15" s="15">
        <f>SUM(O8:O14)</f>
        <v>4193127379</v>
      </c>
      <c r="P15" s="4"/>
      <c r="Q15" s="15">
        <f>SUM(Q8:Q14)</f>
        <v>3895380578</v>
      </c>
      <c r="R15" s="4"/>
      <c r="S15" s="15">
        <f>SUM(S8:S14)</f>
        <v>8088507957</v>
      </c>
      <c r="T15" s="4"/>
      <c r="U15" s="11">
        <f>SUM(U8:U14)</f>
        <v>1</v>
      </c>
    </row>
    <row r="16" spans="1:21" ht="24.75" thickTop="1">
      <c r="C16" s="13"/>
      <c r="D16" s="13"/>
      <c r="E16" s="13"/>
      <c r="F16" s="13"/>
      <c r="G16" s="13"/>
      <c r="H16" s="13"/>
      <c r="I16" s="13"/>
      <c r="O16" s="13"/>
      <c r="Q16" s="1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workbookViewId="0">
      <selection activeCell="I32" sqref="I32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24.7109375" style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21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146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H6" s="18" t="s">
        <v>144</v>
      </c>
      <c r="I6" s="18" t="s">
        <v>144</v>
      </c>
      <c r="K6" s="18" t="s">
        <v>145</v>
      </c>
      <c r="L6" s="18" t="s">
        <v>145</v>
      </c>
      <c r="M6" s="18" t="s">
        <v>145</v>
      </c>
      <c r="N6" s="18" t="s">
        <v>145</v>
      </c>
      <c r="O6" s="18" t="s">
        <v>145</v>
      </c>
      <c r="P6" s="18" t="s">
        <v>145</v>
      </c>
      <c r="Q6" s="18" t="s">
        <v>145</v>
      </c>
    </row>
    <row r="7" spans="1:17" ht="24.75">
      <c r="A7" s="18" t="s">
        <v>146</v>
      </c>
      <c r="C7" s="18" t="s">
        <v>166</v>
      </c>
      <c r="E7" s="18" t="s">
        <v>163</v>
      </c>
      <c r="G7" s="18" t="s">
        <v>164</v>
      </c>
      <c r="I7" s="18" t="s">
        <v>167</v>
      </c>
      <c r="K7" s="18" t="s">
        <v>166</v>
      </c>
      <c r="M7" s="18" t="s">
        <v>163</v>
      </c>
      <c r="O7" s="18" t="s">
        <v>164</v>
      </c>
      <c r="Q7" s="18" t="s">
        <v>167</v>
      </c>
    </row>
    <row r="8" spans="1:17">
      <c r="A8" s="1" t="s">
        <v>73</v>
      </c>
      <c r="C8" s="8">
        <v>0</v>
      </c>
      <c r="D8" s="8"/>
      <c r="E8" s="8">
        <v>0</v>
      </c>
      <c r="F8" s="8"/>
      <c r="G8" s="8">
        <v>1071616638</v>
      </c>
      <c r="H8" s="8"/>
      <c r="I8" s="8">
        <f>G8+E8+C8</f>
        <v>1071616638</v>
      </c>
      <c r="J8" s="8"/>
      <c r="K8" s="8">
        <v>0</v>
      </c>
      <c r="L8" s="8"/>
      <c r="M8" s="8">
        <v>0</v>
      </c>
      <c r="N8" s="8"/>
      <c r="O8" s="8">
        <v>1071616638</v>
      </c>
      <c r="P8" s="8"/>
      <c r="Q8" s="8">
        <f>O8+M8+K8</f>
        <v>1071616638</v>
      </c>
    </row>
    <row r="9" spans="1:17">
      <c r="A9" s="1" t="s">
        <v>45</v>
      </c>
      <c r="C9" s="8">
        <v>0</v>
      </c>
      <c r="D9" s="8"/>
      <c r="E9" s="8">
        <v>0</v>
      </c>
      <c r="F9" s="8"/>
      <c r="G9" s="8">
        <v>149817406</v>
      </c>
      <c r="H9" s="8"/>
      <c r="I9" s="8">
        <f t="shared" ref="I9:I36" si="0">G9+E9+C9</f>
        <v>149817406</v>
      </c>
      <c r="J9" s="8"/>
      <c r="K9" s="8">
        <v>0</v>
      </c>
      <c r="L9" s="8"/>
      <c r="M9" s="8">
        <v>0</v>
      </c>
      <c r="N9" s="8"/>
      <c r="O9" s="8">
        <v>-2947581595</v>
      </c>
      <c r="P9" s="8"/>
      <c r="Q9" s="8">
        <f t="shared" ref="Q9:Q36" si="1">O9+M9+K9</f>
        <v>-2947581595</v>
      </c>
    </row>
    <row r="10" spans="1:17">
      <c r="A10" s="1" t="s">
        <v>81</v>
      </c>
      <c r="C10" s="8">
        <v>0</v>
      </c>
      <c r="D10" s="8"/>
      <c r="E10" s="8">
        <v>3554943852</v>
      </c>
      <c r="F10" s="8"/>
      <c r="G10" s="8">
        <v>3600962901</v>
      </c>
      <c r="H10" s="8"/>
      <c r="I10" s="8">
        <f t="shared" si="0"/>
        <v>7155906753</v>
      </c>
      <c r="J10" s="8"/>
      <c r="K10" s="8">
        <v>0</v>
      </c>
      <c r="L10" s="8"/>
      <c r="M10" s="8">
        <v>9780129771</v>
      </c>
      <c r="N10" s="8"/>
      <c r="O10" s="8">
        <v>4187973790</v>
      </c>
      <c r="P10" s="8"/>
      <c r="Q10" s="8">
        <f t="shared" si="1"/>
        <v>13968103561</v>
      </c>
    </row>
    <row r="11" spans="1:17">
      <c r="A11" s="1" t="s">
        <v>104</v>
      </c>
      <c r="C11" s="8">
        <v>3331302589</v>
      </c>
      <c r="D11" s="8"/>
      <c r="E11" s="8">
        <v>-3552450120</v>
      </c>
      <c r="F11" s="8"/>
      <c r="G11" s="8">
        <v>484278030</v>
      </c>
      <c r="H11" s="8"/>
      <c r="I11" s="8">
        <f t="shared" si="0"/>
        <v>263130499</v>
      </c>
      <c r="J11" s="8"/>
      <c r="K11" s="8">
        <v>6435732219</v>
      </c>
      <c r="L11" s="8"/>
      <c r="M11" s="8">
        <v>-1302548983</v>
      </c>
      <c r="N11" s="8"/>
      <c r="O11" s="8">
        <v>484278030</v>
      </c>
      <c r="P11" s="8"/>
      <c r="Q11" s="8">
        <f t="shared" si="1"/>
        <v>5617461266</v>
      </c>
    </row>
    <row r="12" spans="1:17">
      <c r="A12" s="1" t="s">
        <v>84</v>
      </c>
      <c r="C12" s="8">
        <v>0</v>
      </c>
      <c r="D12" s="8"/>
      <c r="E12" s="8">
        <v>-1944355187</v>
      </c>
      <c r="F12" s="8"/>
      <c r="G12" s="8">
        <v>1413342350</v>
      </c>
      <c r="H12" s="8"/>
      <c r="I12" s="8">
        <f t="shared" si="0"/>
        <v>-531012837</v>
      </c>
      <c r="J12" s="8"/>
      <c r="K12" s="8">
        <v>0</v>
      </c>
      <c r="L12" s="8"/>
      <c r="M12" s="8">
        <v>817651907</v>
      </c>
      <c r="N12" s="8"/>
      <c r="O12" s="8">
        <v>1413342350</v>
      </c>
      <c r="P12" s="8"/>
      <c r="Q12" s="8">
        <f t="shared" si="1"/>
        <v>2230994257</v>
      </c>
    </row>
    <row r="13" spans="1:17">
      <c r="A13" s="1" t="s">
        <v>102</v>
      </c>
      <c r="C13" s="8">
        <v>48104270</v>
      </c>
      <c r="D13" s="8"/>
      <c r="E13" s="8">
        <v>0</v>
      </c>
      <c r="F13" s="8"/>
      <c r="G13" s="8">
        <v>108220402</v>
      </c>
      <c r="H13" s="8"/>
      <c r="I13" s="8">
        <f t="shared" si="0"/>
        <v>156324672</v>
      </c>
      <c r="J13" s="8"/>
      <c r="K13" s="8">
        <v>453867290</v>
      </c>
      <c r="L13" s="8"/>
      <c r="M13" s="8">
        <v>0</v>
      </c>
      <c r="N13" s="8"/>
      <c r="O13" s="8">
        <v>-516967705</v>
      </c>
      <c r="P13" s="8"/>
      <c r="Q13" s="8">
        <f t="shared" si="1"/>
        <v>-63100415</v>
      </c>
    </row>
    <row r="14" spans="1:17">
      <c r="A14" s="1" t="s">
        <v>61</v>
      </c>
      <c r="C14" s="8">
        <v>0</v>
      </c>
      <c r="D14" s="8"/>
      <c r="E14" s="8">
        <v>1143002793</v>
      </c>
      <c r="F14" s="8"/>
      <c r="G14" s="8">
        <v>0</v>
      </c>
      <c r="H14" s="8"/>
      <c r="I14" s="8">
        <f t="shared" si="0"/>
        <v>1143002793</v>
      </c>
      <c r="J14" s="8"/>
      <c r="K14" s="8">
        <v>0</v>
      </c>
      <c r="L14" s="8"/>
      <c r="M14" s="8">
        <v>3343163940</v>
      </c>
      <c r="N14" s="8"/>
      <c r="O14" s="8">
        <v>869342406</v>
      </c>
      <c r="P14" s="8"/>
      <c r="Q14" s="8">
        <f t="shared" si="1"/>
        <v>4212506346</v>
      </c>
    </row>
    <row r="15" spans="1:17">
      <c r="A15" s="1" t="s">
        <v>161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0</v>
      </c>
      <c r="L15" s="8"/>
      <c r="M15" s="8">
        <v>0</v>
      </c>
      <c r="N15" s="8"/>
      <c r="O15" s="8">
        <v>50027936</v>
      </c>
      <c r="P15" s="8"/>
      <c r="Q15" s="8">
        <f t="shared" si="1"/>
        <v>50027936</v>
      </c>
    </row>
    <row r="16" spans="1:17">
      <c r="A16" s="1" t="s">
        <v>48</v>
      </c>
      <c r="C16" s="8">
        <v>0</v>
      </c>
      <c r="D16" s="8"/>
      <c r="E16" s="8">
        <v>1314914961</v>
      </c>
      <c r="F16" s="8"/>
      <c r="G16" s="8">
        <v>0</v>
      </c>
      <c r="H16" s="8"/>
      <c r="I16" s="8">
        <f t="shared" si="0"/>
        <v>1314914961</v>
      </c>
      <c r="J16" s="8"/>
      <c r="K16" s="8">
        <v>0</v>
      </c>
      <c r="L16" s="8"/>
      <c r="M16" s="8">
        <v>2563678758</v>
      </c>
      <c r="N16" s="8"/>
      <c r="O16" s="8">
        <v>-101730039</v>
      </c>
      <c r="P16" s="8"/>
      <c r="Q16" s="8">
        <f t="shared" si="1"/>
        <v>2461948719</v>
      </c>
    </row>
    <row r="17" spans="1:17">
      <c r="A17" s="1" t="s">
        <v>42</v>
      </c>
      <c r="C17" s="8">
        <v>0</v>
      </c>
      <c r="D17" s="8"/>
      <c r="E17" s="8">
        <v>981042</v>
      </c>
      <c r="F17" s="8"/>
      <c r="G17" s="8">
        <v>0</v>
      </c>
      <c r="H17" s="8"/>
      <c r="I17" s="8">
        <f t="shared" si="0"/>
        <v>981042</v>
      </c>
      <c r="J17" s="8"/>
      <c r="K17" s="8">
        <v>0</v>
      </c>
      <c r="L17" s="8"/>
      <c r="M17" s="8">
        <v>2714547</v>
      </c>
      <c r="N17" s="8"/>
      <c r="O17" s="8">
        <v>1488635143</v>
      </c>
      <c r="P17" s="8"/>
      <c r="Q17" s="8">
        <f t="shared" si="1"/>
        <v>1491349690</v>
      </c>
    </row>
    <row r="18" spans="1:17">
      <c r="A18" s="1" t="s">
        <v>151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3820286</v>
      </c>
      <c r="L18" s="8"/>
      <c r="M18" s="8">
        <v>0</v>
      </c>
      <c r="N18" s="8"/>
      <c r="O18" s="8">
        <v>108667063</v>
      </c>
      <c r="P18" s="8"/>
      <c r="Q18" s="8">
        <f t="shared" si="1"/>
        <v>112487349</v>
      </c>
    </row>
    <row r="19" spans="1:17">
      <c r="A19" s="1" t="s">
        <v>154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37828264</v>
      </c>
      <c r="L19" s="8"/>
      <c r="M19" s="8">
        <v>0</v>
      </c>
      <c r="N19" s="8"/>
      <c r="O19" s="8">
        <v>94448682</v>
      </c>
      <c r="P19" s="8"/>
      <c r="Q19" s="8">
        <f t="shared" si="1"/>
        <v>132276946</v>
      </c>
    </row>
    <row r="20" spans="1:17">
      <c r="A20" s="1" t="s">
        <v>93</v>
      </c>
      <c r="C20" s="8">
        <v>0</v>
      </c>
      <c r="D20" s="8"/>
      <c r="E20" s="8">
        <v>-33225864</v>
      </c>
      <c r="F20" s="8"/>
      <c r="G20" s="8">
        <v>0</v>
      </c>
      <c r="H20" s="8"/>
      <c r="I20" s="8">
        <f t="shared" si="0"/>
        <v>-33225864</v>
      </c>
      <c r="J20" s="8"/>
      <c r="K20" s="8">
        <v>0</v>
      </c>
      <c r="L20" s="8"/>
      <c r="M20" s="8">
        <v>1724565794</v>
      </c>
      <c r="N20" s="8"/>
      <c r="O20" s="8">
        <v>0</v>
      </c>
      <c r="P20" s="8"/>
      <c r="Q20" s="8">
        <f t="shared" si="1"/>
        <v>1724565794</v>
      </c>
    </row>
    <row r="21" spans="1:17">
      <c r="A21" s="1" t="s">
        <v>59</v>
      </c>
      <c r="C21" s="8">
        <v>0</v>
      </c>
      <c r="D21" s="8"/>
      <c r="E21" s="8">
        <v>769732593</v>
      </c>
      <c r="F21" s="8"/>
      <c r="G21" s="8">
        <v>0</v>
      </c>
      <c r="H21" s="8"/>
      <c r="I21" s="8">
        <f t="shared" si="0"/>
        <v>769732593</v>
      </c>
      <c r="J21" s="8"/>
      <c r="K21" s="8">
        <v>0</v>
      </c>
      <c r="L21" s="8"/>
      <c r="M21" s="8">
        <v>1501128634</v>
      </c>
      <c r="N21" s="8"/>
      <c r="O21" s="8">
        <v>0</v>
      </c>
      <c r="P21" s="8"/>
      <c r="Q21" s="8">
        <f t="shared" si="1"/>
        <v>1501128634</v>
      </c>
    </row>
    <row r="22" spans="1:17">
      <c r="A22" s="1" t="s">
        <v>91</v>
      </c>
      <c r="C22" s="8">
        <v>0</v>
      </c>
      <c r="D22" s="8"/>
      <c r="E22" s="8">
        <v>8391308395</v>
      </c>
      <c r="F22" s="8"/>
      <c r="G22" s="8">
        <v>0</v>
      </c>
      <c r="H22" s="8"/>
      <c r="I22" s="8">
        <f t="shared" si="0"/>
        <v>8391308395</v>
      </c>
      <c r="J22" s="8"/>
      <c r="K22" s="8">
        <v>0</v>
      </c>
      <c r="L22" s="8"/>
      <c r="M22" s="8">
        <v>16337054748</v>
      </c>
      <c r="N22" s="8"/>
      <c r="O22" s="8">
        <v>0</v>
      </c>
      <c r="P22" s="8"/>
      <c r="Q22" s="8">
        <f t="shared" si="1"/>
        <v>16337054748</v>
      </c>
    </row>
    <row r="23" spans="1:17">
      <c r="A23" s="1" t="s">
        <v>96</v>
      </c>
      <c r="C23" s="8">
        <v>0</v>
      </c>
      <c r="D23" s="8"/>
      <c r="E23" s="8">
        <v>3512094470</v>
      </c>
      <c r="F23" s="8"/>
      <c r="G23" s="8">
        <v>0</v>
      </c>
      <c r="H23" s="8"/>
      <c r="I23" s="8">
        <f t="shared" si="0"/>
        <v>3512094470</v>
      </c>
      <c r="J23" s="8"/>
      <c r="K23" s="8">
        <v>0</v>
      </c>
      <c r="L23" s="8"/>
      <c r="M23" s="8">
        <v>6834849182</v>
      </c>
      <c r="N23" s="8"/>
      <c r="O23" s="8">
        <v>0</v>
      </c>
      <c r="P23" s="8"/>
      <c r="Q23" s="8">
        <f t="shared" si="1"/>
        <v>6834849182</v>
      </c>
    </row>
    <row r="24" spans="1:17">
      <c r="A24" s="1" t="s">
        <v>87</v>
      </c>
      <c r="C24" s="8">
        <v>0</v>
      </c>
      <c r="D24" s="8"/>
      <c r="E24" s="8">
        <v>1959696201</v>
      </c>
      <c r="F24" s="8"/>
      <c r="G24" s="8">
        <v>0</v>
      </c>
      <c r="H24" s="8"/>
      <c r="I24" s="8">
        <f t="shared" si="0"/>
        <v>1959696201</v>
      </c>
      <c r="J24" s="8"/>
      <c r="K24" s="8">
        <v>0</v>
      </c>
      <c r="L24" s="8"/>
      <c r="M24" s="8">
        <v>3813171587</v>
      </c>
      <c r="N24" s="8"/>
      <c r="O24" s="8">
        <v>0</v>
      </c>
      <c r="P24" s="8"/>
      <c r="Q24" s="8">
        <f t="shared" si="1"/>
        <v>3813171587</v>
      </c>
    </row>
    <row r="25" spans="1:17">
      <c r="A25" s="1" t="s">
        <v>90</v>
      </c>
      <c r="C25" s="8">
        <v>0</v>
      </c>
      <c r="D25" s="8"/>
      <c r="E25" s="8">
        <v>215660904</v>
      </c>
      <c r="F25" s="8"/>
      <c r="G25" s="8">
        <v>0</v>
      </c>
      <c r="H25" s="8"/>
      <c r="I25" s="8">
        <f t="shared" si="0"/>
        <v>215660904</v>
      </c>
      <c r="J25" s="8"/>
      <c r="K25" s="8">
        <v>0</v>
      </c>
      <c r="L25" s="8"/>
      <c r="M25" s="8">
        <v>382030744</v>
      </c>
      <c r="N25" s="8"/>
      <c r="O25" s="8">
        <v>0</v>
      </c>
      <c r="P25" s="8"/>
      <c r="Q25" s="8">
        <f t="shared" si="1"/>
        <v>382030744</v>
      </c>
    </row>
    <row r="26" spans="1:17">
      <c r="A26" s="1" t="s">
        <v>65</v>
      </c>
      <c r="C26" s="8">
        <v>0</v>
      </c>
      <c r="D26" s="8"/>
      <c r="E26" s="8">
        <v>515309583</v>
      </c>
      <c r="F26" s="8"/>
      <c r="G26" s="8">
        <v>0</v>
      </c>
      <c r="H26" s="8"/>
      <c r="I26" s="8">
        <f t="shared" si="0"/>
        <v>515309583</v>
      </c>
      <c r="J26" s="8"/>
      <c r="K26" s="8">
        <v>0</v>
      </c>
      <c r="L26" s="8"/>
      <c r="M26" s="8">
        <v>970123133</v>
      </c>
      <c r="N26" s="8"/>
      <c r="O26" s="8">
        <v>0</v>
      </c>
      <c r="P26" s="8"/>
      <c r="Q26" s="8">
        <f t="shared" si="1"/>
        <v>970123133</v>
      </c>
    </row>
    <row r="27" spans="1:17">
      <c r="A27" s="1" t="s">
        <v>62</v>
      </c>
      <c r="C27" s="8">
        <v>0</v>
      </c>
      <c r="D27" s="8"/>
      <c r="E27" s="8">
        <v>601451</v>
      </c>
      <c r="F27" s="8"/>
      <c r="G27" s="8">
        <v>0</v>
      </c>
      <c r="H27" s="8"/>
      <c r="I27" s="8">
        <f t="shared" si="0"/>
        <v>601451</v>
      </c>
      <c r="J27" s="8"/>
      <c r="K27" s="8">
        <v>0</v>
      </c>
      <c r="L27" s="8"/>
      <c r="M27" s="8">
        <v>1054159</v>
      </c>
      <c r="N27" s="8"/>
      <c r="O27" s="8">
        <v>0</v>
      </c>
      <c r="P27" s="8"/>
      <c r="Q27" s="8">
        <f t="shared" si="1"/>
        <v>1054159</v>
      </c>
    </row>
    <row r="28" spans="1:17">
      <c r="A28" s="1" t="s">
        <v>39</v>
      </c>
      <c r="C28" s="8">
        <v>0</v>
      </c>
      <c r="D28" s="8"/>
      <c r="E28" s="8">
        <v>460090594</v>
      </c>
      <c r="F28" s="8"/>
      <c r="G28" s="8">
        <v>0</v>
      </c>
      <c r="H28" s="8"/>
      <c r="I28" s="8">
        <f t="shared" si="0"/>
        <v>460090594</v>
      </c>
      <c r="J28" s="8"/>
      <c r="K28" s="8">
        <v>0</v>
      </c>
      <c r="L28" s="8"/>
      <c r="M28" s="8">
        <v>1214421847</v>
      </c>
      <c r="N28" s="8"/>
      <c r="O28" s="8">
        <v>0</v>
      </c>
      <c r="P28" s="8"/>
      <c r="Q28" s="8">
        <f t="shared" si="1"/>
        <v>1214421847</v>
      </c>
    </row>
    <row r="29" spans="1:17">
      <c r="A29" s="1" t="s">
        <v>57</v>
      </c>
      <c r="C29" s="8">
        <v>0</v>
      </c>
      <c r="D29" s="8"/>
      <c r="E29" s="8">
        <v>498310</v>
      </c>
      <c r="F29" s="8"/>
      <c r="G29" s="8">
        <v>0</v>
      </c>
      <c r="H29" s="8"/>
      <c r="I29" s="8">
        <f t="shared" si="0"/>
        <v>498310</v>
      </c>
      <c r="J29" s="8"/>
      <c r="K29" s="8">
        <v>0</v>
      </c>
      <c r="L29" s="8"/>
      <c r="M29" s="8">
        <v>1082004</v>
      </c>
      <c r="N29" s="8"/>
      <c r="O29" s="8">
        <v>0</v>
      </c>
      <c r="P29" s="8"/>
      <c r="Q29" s="8">
        <f t="shared" si="1"/>
        <v>1082004</v>
      </c>
    </row>
    <row r="30" spans="1:17">
      <c r="A30" s="1" t="s">
        <v>51</v>
      </c>
      <c r="C30" s="8">
        <v>0</v>
      </c>
      <c r="D30" s="8"/>
      <c r="E30" s="8">
        <v>1239189356</v>
      </c>
      <c r="F30" s="8"/>
      <c r="G30" s="8">
        <v>0</v>
      </c>
      <c r="H30" s="8"/>
      <c r="I30" s="8">
        <f t="shared" si="0"/>
        <v>1239189356</v>
      </c>
      <c r="J30" s="8"/>
      <c r="K30" s="8">
        <v>0</v>
      </c>
      <c r="L30" s="8"/>
      <c r="M30" s="8">
        <v>2621410783</v>
      </c>
      <c r="N30" s="8"/>
      <c r="O30" s="8">
        <v>0</v>
      </c>
      <c r="P30" s="8"/>
      <c r="Q30" s="8">
        <f t="shared" si="1"/>
        <v>2621410783</v>
      </c>
    </row>
    <row r="31" spans="1:17">
      <c r="A31" s="1" t="s">
        <v>54</v>
      </c>
      <c r="C31" s="8">
        <v>0</v>
      </c>
      <c r="D31" s="8"/>
      <c r="E31" s="8">
        <v>285268</v>
      </c>
      <c r="F31" s="8"/>
      <c r="G31" s="8">
        <v>0</v>
      </c>
      <c r="H31" s="8"/>
      <c r="I31" s="8">
        <f t="shared" si="0"/>
        <v>285268</v>
      </c>
      <c r="J31" s="8"/>
      <c r="K31" s="8">
        <v>0</v>
      </c>
      <c r="L31" s="8"/>
      <c r="M31" s="8">
        <v>543101</v>
      </c>
      <c r="N31" s="8"/>
      <c r="O31" s="8">
        <v>0</v>
      </c>
      <c r="P31" s="8"/>
      <c r="Q31" s="8">
        <f t="shared" si="1"/>
        <v>543101</v>
      </c>
    </row>
    <row r="32" spans="1:17">
      <c r="A32" s="1" t="s">
        <v>70</v>
      </c>
      <c r="C32" s="8">
        <v>0</v>
      </c>
      <c r="D32" s="8"/>
      <c r="E32" s="8">
        <v>435517048</v>
      </c>
      <c r="F32" s="8"/>
      <c r="G32" s="8">
        <v>0</v>
      </c>
      <c r="H32" s="8"/>
      <c r="I32" s="8">
        <f t="shared" si="0"/>
        <v>435517048</v>
      </c>
      <c r="J32" s="8"/>
      <c r="K32" s="8">
        <v>0</v>
      </c>
      <c r="L32" s="8"/>
      <c r="M32" s="8">
        <v>1384322046</v>
      </c>
      <c r="N32" s="8"/>
      <c r="O32" s="8">
        <v>0</v>
      </c>
      <c r="P32" s="8"/>
      <c r="Q32" s="8">
        <f t="shared" si="1"/>
        <v>1384322046</v>
      </c>
    </row>
    <row r="33" spans="1:17">
      <c r="A33" s="1" t="s">
        <v>99</v>
      </c>
      <c r="C33" s="8">
        <v>0</v>
      </c>
      <c r="D33" s="8"/>
      <c r="E33" s="8">
        <v>755862975</v>
      </c>
      <c r="F33" s="8"/>
      <c r="G33" s="8">
        <v>0</v>
      </c>
      <c r="H33" s="8"/>
      <c r="I33" s="8">
        <f t="shared" si="0"/>
        <v>755862975</v>
      </c>
      <c r="J33" s="8"/>
      <c r="K33" s="8">
        <v>0</v>
      </c>
      <c r="L33" s="8"/>
      <c r="M33" s="8">
        <v>1292165753</v>
      </c>
      <c r="N33" s="8"/>
      <c r="O33" s="8">
        <v>0</v>
      </c>
      <c r="P33" s="8"/>
      <c r="Q33" s="8">
        <f t="shared" si="1"/>
        <v>1292165753</v>
      </c>
    </row>
    <row r="34" spans="1:17">
      <c r="A34" s="1" t="s">
        <v>76</v>
      </c>
      <c r="C34" s="8">
        <v>0</v>
      </c>
      <c r="D34" s="8"/>
      <c r="E34" s="8">
        <v>127518883</v>
      </c>
      <c r="F34" s="8"/>
      <c r="G34" s="8">
        <v>0</v>
      </c>
      <c r="H34" s="8"/>
      <c r="I34" s="8">
        <f t="shared" si="0"/>
        <v>127518883</v>
      </c>
      <c r="J34" s="8"/>
      <c r="K34" s="8">
        <v>0</v>
      </c>
      <c r="L34" s="8"/>
      <c r="M34" s="8">
        <v>345675335</v>
      </c>
      <c r="N34" s="8"/>
      <c r="O34" s="8">
        <v>0</v>
      </c>
      <c r="P34" s="8"/>
      <c r="Q34" s="8">
        <f t="shared" si="1"/>
        <v>345675335</v>
      </c>
    </row>
    <row r="35" spans="1:17">
      <c r="A35" s="1" t="s">
        <v>67</v>
      </c>
      <c r="C35" s="8">
        <v>0</v>
      </c>
      <c r="D35" s="8"/>
      <c r="E35" s="8">
        <v>7426092</v>
      </c>
      <c r="F35" s="8"/>
      <c r="G35" s="8">
        <v>0</v>
      </c>
      <c r="H35" s="8"/>
      <c r="I35" s="8">
        <f t="shared" si="0"/>
        <v>7426092</v>
      </c>
      <c r="J35" s="8"/>
      <c r="K35" s="8">
        <v>0</v>
      </c>
      <c r="L35" s="8"/>
      <c r="M35" s="8">
        <v>13151055</v>
      </c>
      <c r="N35" s="8"/>
      <c r="O35" s="8">
        <v>0</v>
      </c>
      <c r="P35" s="8"/>
      <c r="Q35" s="8">
        <f t="shared" si="1"/>
        <v>13151055</v>
      </c>
    </row>
    <row r="36" spans="1:17">
      <c r="A36" s="1" t="s">
        <v>79</v>
      </c>
      <c r="C36" s="8">
        <v>0</v>
      </c>
      <c r="D36" s="8"/>
      <c r="E36" s="8">
        <v>301095</v>
      </c>
      <c r="F36" s="8"/>
      <c r="G36" s="8">
        <v>0</v>
      </c>
      <c r="H36" s="8"/>
      <c r="I36" s="8">
        <f t="shared" si="0"/>
        <v>301095</v>
      </c>
      <c r="J36" s="8"/>
      <c r="K36" s="8">
        <v>0</v>
      </c>
      <c r="L36" s="8"/>
      <c r="M36" s="8">
        <v>735356</v>
      </c>
      <c r="N36" s="8"/>
      <c r="O36" s="8">
        <v>0</v>
      </c>
      <c r="P36" s="8"/>
      <c r="Q36" s="8">
        <f t="shared" si="1"/>
        <v>735356</v>
      </c>
    </row>
    <row r="37" spans="1:17" ht="24.75" thickBot="1">
      <c r="C37" s="14">
        <f>SUM(C8:C36)</f>
        <v>3379406859</v>
      </c>
      <c r="E37" s="14">
        <f>SUM(E8:E36)</f>
        <v>18874904695</v>
      </c>
      <c r="G37" s="14">
        <f>SUM(G8:G36)</f>
        <v>6828237727</v>
      </c>
      <c r="I37" s="14">
        <f>SUM(I8:I36)</f>
        <v>29082549281</v>
      </c>
      <c r="K37" s="14">
        <f>SUM(K8:K36)</f>
        <v>6931248059</v>
      </c>
      <c r="M37" s="14">
        <f>SUM(M8:M36)</f>
        <v>53642275201</v>
      </c>
      <c r="O37" s="14">
        <f>SUM(O8:O36)</f>
        <v>6202052699</v>
      </c>
      <c r="Q37" s="14">
        <f>SUM(Q8:Q36)</f>
        <v>66775575959</v>
      </c>
    </row>
    <row r="38" spans="1:17" ht="24.75" thickTop="1">
      <c r="C38" s="13"/>
      <c r="E38" s="13"/>
      <c r="G38" s="13"/>
      <c r="K38" s="13"/>
      <c r="M38" s="13"/>
      <c r="O38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168</v>
      </c>
      <c r="B6" s="18" t="s">
        <v>168</v>
      </c>
      <c r="C6" s="18" t="s">
        <v>168</v>
      </c>
      <c r="E6" s="18" t="s">
        <v>144</v>
      </c>
      <c r="F6" s="18" t="s">
        <v>144</v>
      </c>
      <c r="G6" s="18" t="s">
        <v>144</v>
      </c>
      <c r="I6" s="18" t="s">
        <v>145</v>
      </c>
      <c r="J6" s="18" t="s">
        <v>145</v>
      </c>
      <c r="K6" s="18" t="s">
        <v>145</v>
      </c>
    </row>
    <row r="7" spans="1:11" ht="24.75">
      <c r="A7" s="18" t="s">
        <v>169</v>
      </c>
      <c r="C7" s="18" t="s">
        <v>123</v>
      </c>
      <c r="E7" s="18" t="s">
        <v>170</v>
      </c>
      <c r="G7" s="18" t="s">
        <v>171</v>
      </c>
      <c r="I7" s="18" t="s">
        <v>170</v>
      </c>
      <c r="K7" s="18" t="s">
        <v>171</v>
      </c>
    </row>
    <row r="8" spans="1:11">
      <c r="A8" s="16" t="s">
        <v>129</v>
      </c>
      <c r="C8" s="4" t="s">
        <v>130</v>
      </c>
      <c r="D8" s="4"/>
      <c r="E8" s="9">
        <v>41658</v>
      </c>
      <c r="F8" s="4"/>
      <c r="G8" s="10">
        <f>E8/$E$11</f>
        <v>1.7063840547098072E-3</v>
      </c>
      <c r="H8" s="4"/>
      <c r="I8" s="9">
        <v>90917</v>
      </c>
      <c r="J8" s="4"/>
      <c r="K8" s="10">
        <f>I8/$I$11</f>
        <v>3.4245500807443797E-3</v>
      </c>
    </row>
    <row r="9" spans="1:11">
      <c r="A9" s="16" t="s">
        <v>136</v>
      </c>
      <c r="C9" s="4" t="s">
        <v>137</v>
      </c>
      <c r="D9" s="4"/>
      <c r="E9" s="9">
        <v>24331277</v>
      </c>
      <c r="F9" s="4"/>
      <c r="G9" s="10">
        <f t="shared" ref="G9:G10" si="0">E9/$E$11</f>
        <v>0.99665137797127734</v>
      </c>
      <c r="H9" s="4"/>
      <c r="I9" s="9">
        <v>26376433</v>
      </c>
      <c r="J9" s="4"/>
      <c r="K9" s="10">
        <f t="shared" ref="K9:K10" si="1">I9/$I$11</f>
        <v>0.99351513754191978</v>
      </c>
    </row>
    <row r="10" spans="1:11">
      <c r="A10" s="16" t="s">
        <v>139</v>
      </c>
      <c r="C10" s="4" t="s">
        <v>140</v>
      </c>
      <c r="D10" s="4"/>
      <c r="E10" s="9">
        <v>40092</v>
      </c>
      <c r="F10" s="4"/>
      <c r="G10" s="10">
        <f t="shared" si="0"/>
        <v>1.6422379740128087E-3</v>
      </c>
      <c r="H10" s="4"/>
      <c r="I10" s="9">
        <v>81247</v>
      </c>
      <c r="J10" s="4"/>
      <c r="K10" s="10">
        <f t="shared" si="1"/>
        <v>3.0603123773357967E-3</v>
      </c>
    </row>
    <row r="11" spans="1:11" ht="24.75" thickBot="1">
      <c r="C11" s="4"/>
      <c r="D11" s="4"/>
      <c r="E11" s="7">
        <f>SUM(E8:E10)</f>
        <v>24413027</v>
      </c>
      <c r="F11" s="4"/>
      <c r="G11" s="11">
        <f>SUM(G8:G10)</f>
        <v>1</v>
      </c>
      <c r="H11" s="4"/>
      <c r="I11" s="7">
        <f>SUM(I8:I10)</f>
        <v>26548597</v>
      </c>
      <c r="J11" s="4"/>
      <c r="K11" s="11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9" sqref="E9"/>
    </sheetView>
  </sheetViews>
  <sheetFormatPr defaultRowHeight="24"/>
  <cols>
    <col min="1" max="1" width="46.28515625" style="1" bestFit="1" customWidth="1"/>
    <col min="2" max="2" width="1" style="1" customWidth="1"/>
    <col min="3" max="3" width="14.2851562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142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144</v>
      </c>
      <c r="E5" s="2" t="s">
        <v>180</v>
      </c>
    </row>
    <row r="6" spans="1:5" ht="24.75">
      <c r="A6" s="17" t="s">
        <v>172</v>
      </c>
      <c r="C6" s="18"/>
      <c r="E6" s="5" t="s">
        <v>181</v>
      </c>
    </row>
    <row r="7" spans="1:5" ht="24.75">
      <c r="A7" s="18" t="s">
        <v>172</v>
      </c>
      <c r="C7" s="18" t="s">
        <v>126</v>
      </c>
      <c r="E7" s="18" t="s">
        <v>126</v>
      </c>
    </row>
    <row r="8" spans="1:5">
      <c r="A8" s="1" t="s">
        <v>173</v>
      </c>
      <c r="C8" s="9">
        <v>0</v>
      </c>
      <c r="D8" s="4"/>
      <c r="E8" s="9">
        <v>4838226</v>
      </c>
    </row>
    <row r="9" spans="1:5" ht="24.75" thickBot="1">
      <c r="A9" s="1" t="s">
        <v>152</v>
      </c>
      <c r="C9" s="7">
        <f>SUM(C8)</f>
        <v>0</v>
      </c>
      <c r="D9" s="4"/>
      <c r="E9" s="7">
        <f>SUM(E8)</f>
        <v>4838226</v>
      </c>
    </row>
    <row r="10" spans="1:5" ht="24.75" thickTop="1">
      <c r="C10" s="4"/>
      <c r="D10" s="4"/>
      <c r="E10" s="4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workbookViewId="0">
      <selection activeCell="G19" sqref="G19"/>
    </sheetView>
  </sheetViews>
  <sheetFormatPr defaultRowHeight="24"/>
  <cols>
    <col min="1" max="1" width="30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177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8">
        <v>91983</v>
      </c>
      <c r="D9" s="8"/>
      <c r="E9" s="8">
        <v>794124099</v>
      </c>
      <c r="F9" s="8"/>
      <c r="G9" s="8">
        <v>1290157743.2265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91983</v>
      </c>
      <c r="R9" s="8"/>
      <c r="S9" s="8">
        <v>16010</v>
      </c>
      <c r="T9" s="8"/>
      <c r="U9" s="8">
        <v>794124099</v>
      </c>
      <c r="V9" s="8"/>
      <c r="W9" s="8">
        <v>1463885575.4115</v>
      </c>
      <c r="X9" s="8"/>
      <c r="Y9" s="10">
        <v>7.6640428670437177E-4</v>
      </c>
    </row>
    <row r="10" spans="1:25">
      <c r="A10" s="1" t="s">
        <v>16</v>
      </c>
      <c r="C10" s="8">
        <v>11000000</v>
      </c>
      <c r="D10" s="8"/>
      <c r="E10" s="8">
        <v>89600252041</v>
      </c>
      <c r="F10" s="8"/>
      <c r="G10" s="8">
        <v>110613907800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11000000</v>
      </c>
      <c r="R10" s="8"/>
      <c r="S10" s="8">
        <v>10299</v>
      </c>
      <c r="T10" s="8"/>
      <c r="U10" s="8">
        <v>89600252041</v>
      </c>
      <c r="V10" s="8"/>
      <c r="W10" s="8">
        <v>112614930450</v>
      </c>
      <c r="X10" s="8"/>
      <c r="Y10" s="10">
        <v>5.8958546278136015E-2</v>
      </c>
    </row>
    <row r="11" spans="1:25">
      <c r="A11" s="1" t="s">
        <v>17</v>
      </c>
      <c r="C11" s="8">
        <v>2278729</v>
      </c>
      <c r="D11" s="8"/>
      <c r="E11" s="8">
        <v>9679486062</v>
      </c>
      <c r="F11" s="8"/>
      <c r="G11" s="8">
        <v>14451788188.431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2278729</v>
      </c>
      <c r="R11" s="8"/>
      <c r="S11" s="8">
        <v>8070</v>
      </c>
      <c r="T11" s="8"/>
      <c r="U11" s="8">
        <v>9679486062</v>
      </c>
      <c r="V11" s="8"/>
      <c r="W11" s="8">
        <v>18279926438.9715</v>
      </c>
      <c r="X11" s="8"/>
      <c r="Y11" s="10">
        <v>9.5702930739857608E-3</v>
      </c>
    </row>
    <row r="12" spans="1:25">
      <c r="A12" s="1" t="s">
        <v>18</v>
      </c>
      <c r="C12" s="8">
        <v>14097168</v>
      </c>
      <c r="D12" s="8"/>
      <c r="E12" s="8">
        <v>43739679613</v>
      </c>
      <c r="F12" s="8"/>
      <c r="G12" s="8">
        <v>71103432700.929596</v>
      </c>
      <c r="H12" s="8"/>
      <c r="I12" s="8">
        <v>0</v>
      </c>
      <c r="J12" s="8"/>
      <c r="K12" s="8">
        <v>0</v>
      </c>
      <c r="L12" s="8"/>
      <c r="M12" s="8">
        <v>-7600001</v>
      </c>
      <c r="N12" s="8"/>
      <c r="O12" s="8">
        <v>50465930821</v>
      </c>
      <c r="P12" s="8"/>
      <c r="Q12" s="8">
        <v>6497167</v>
      </c>
      <c r="R12" s="8"/>
      <c r="S12" s="8">
        <v>6420</v>
      </c>
      <c r="T12" s="8"/>
      <c r="U12" s="8">
        <v>20158942764</v>
      </c>
      <c r="V12" s="8"/>
      <c r="W12" s="8">
        <v>41463626857.766998</v>
      </c>
      <c r="X12" s="8"/>
      <c r="Y12" s="10">
        <v>2.1707913446151927E-2</v>
      </c>
    </row>
    <row r="13" spans="1:25">
      <c r="A13" s="1" t="s">
        <v>19</v>
      </c>
      <c r="C13" s="8">
        <v>2695400</v>
      </c>
      <c r="D13" s="8"/>
      <c r="E13" s="8">
        <v>10278798677</v>
      </c>
      <c r="F13" s="8"/>
      <c r="G13" s="8">
        <v>11030934877.290001</v>
      </c>
      <c r="H13" s="8"/>
      <c r="I13" s="8">
        <v>1642098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4337498</v>
      </c>
      <c r="R13" s="8"/>
      <c r="S13" s="8">
        <v>2558</v>
      </c>
      <c r="T13" s="8"/>
      <c r="U13" s="8">
        <v>10278798677</v>
      </c>
      <c r="V13" s="8"/>
      <c r="W13" s="8">
        <v>11029302730.690201</v>
      </c>
      <c r="X13" s="8"/>
      <c r="Y13" s="10">
        <v>5.7742934517167306E-3</v>
      </c>
    </row>
    <row r="14" spans="1:25">
      <c r="A14" s="1" t="s">
        <v>20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900000</v>
      </c>
      <c r="J14" s="8"/>
      <c r="K14" s="8">
        <v>18683319945</v>
      </c>
      <c r="L14" s="8"/>
      <c r="M14" s="8">
        <v>-900000</v>
      </c>
      <c r="N14" s="8"/>
      <c r="O14" s="8">
        <v>25059006655</v>
      </c>
      <c r="P14" s="8"/>
      <c r="Q14" s="8">
        <v>0</v>
      </c>
      <c r="R14" s="8"/>
      <c r="S14" s="8">
        <v>0</v>
      </c>
      <c r="T14" s="8"/>
      <c r="U14" s="8">
        <v>0</v>
      </c>
      <c r="V14" s="8"/>
      <c r="W14" s="8">
        <v>0</v>
      </c>
      <c r="X14" s="8"/>
      <c r="Y14" s="10">
        <v>0</v>
      </c>
    </row>
    <row r="15" spans="1:25" ht="24.75" thickBot="1">
      <c r="C15" s="4"/>
      <c r="D15" s="4"/>
      <c r="E15" s="7">
        <f>SUM(E9:E14)</f>
        <v>154092340492</v>
      </c>
      <c r="F15" s="4"/>
      <c r="G15" s="7">
        <f>SUM(G9:G14)</f>
        <v>208490221309.87711</v>
      </c>
      <c r="H15" s="4"/>
      <c r="I15" s="4"/>
      <c r="J15" s="4"/>
      <c r="K15" s="7">
        <f>SUM(K9:K14)</f>
        <v>18683319945</v>
      </c>
      <c r="L15" s="4"/>
      <c r="M15" s="4"/>
      <c r="N15" s="4"/>
      <c r="O15" s="7">
        <f>SUM(O9:O14)</f>
        <v>75524937476</v>
      </c>
      <c r="P15" s="4"/>
      <c r="Q15" s="4"/>
      <c r="R15" s="4"/>
      <c r="S15" s="4"/>
      <c r="T15" s="4"/>
      <c r="U15" s="7">
        <f>SUM(U9:U14)</f>
        <v>130511603643</v>
      </c>
      <c r="V15" s="4"/>
      <c r="W15" s="7">
        <f>SUM(W9:W14)</f>
        <v>184851672052.84021</v>
      </c>
      <c r="X15" s="4"/>
      <c r="Y15" s="12">
        <f>SUM(Y9:Y14)</f>
        <v>9.6777450536694815E-2</v>
      </c>
    </row>
    <row r="16" spans="1:25" ht="24.75" thickTop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3: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9"/>
    </row>
    <row r="18" spans="3: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3: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Q9" sqref="Q9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177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4.75">
      <c r="A7" s="18" t="s">
        <v>3</v>
      </c>
      <c r="C7" s="18" t="s">
        <v>21</v>
      </c>
      <c r="E7" s="18" t="s">
        <v>22</v>
      </c>
      <c r="G7" s="18" t="s">
        <v>23</v>
      </c>
      <c r="I7" s="18" t="s">
        <v>24</v>
      </c>
      <c r="K7" s="18" t="s">
        <v>21</v>
      </c>
      <c r="M7" s="18" t="s">
        <v>22</v>
      </c>
      <c r="O7" s="18" t="s">
        <v>23</v>
      </c>
      <c r="Q7" s="18" t="s">
        <v>24</v>
      </c>
    </row>
    <row r="8" spans="1:17">
      <c r="A8" s="1" t="s">
        <v>25</v>
      </c>
      <c r="C8" s="9">
        <v>11000000</v>
      </c>
      <c r="D8" s="4"/>
      <c r="E8" s="9">
        <v>10335</v>
      </c>
      <c r="F8" s="4"/>
      <c r="G8" s="4" t="s">
        <v>26</v>
      </c>
      <c r="H8" s="4"/>
      <c r="I8" s="9">
        <v>1</v>
      </c>
      <c r="J8" s="4"/>
      <c r="K8" s="9">
        <v>11000000</v>
      </c>
      <c r="L8" s="4"/>
      <c r="M8" s="9">
        <v>10335</v>
      </c>
      <c r="N8" s="4"/>
      <c r="O8" s="4" t="s">
        <v>26</v>
      </c>
      <c r="P8" s="4"/>
      <c r="Q8" s="9">
        <v>1</v>
      </c>
    </row>
    <row r="9" spans="1:17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tabSelected="1" topLeftCell="J24" workbookViewId="0">
      <selection activeCell="AK31" sqref="AK31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27</v>
      </c>
      <c r="B6" s="18" t="s">
        <v>27</v>
      </c>
      <c r="C6" s="18" t="s">
        <v>27</v>
      </c>
      <c r="D6" s="18" t="s">
        <v>27</v>
      </c>
      <c r="E6" s="18" t="s">
        <v>27</v>
      </c>
      <c r="F6" s="18" t="s">
        <v>27</v>
      </c>
      <c r="G6" s="18" t="s">
        <v>27</v>
      </c>
      <c r="H6" s="18" t="s">
        <v>27</v>
      </c>
      <c r="I6" s="18" t="s">
        <v>27</v>
      </c>
      <c r="J6" s="18" t="s">
        <v>27</v>
      </c>
      <c r="K6" s="18" t="s">
        <v>27</v>
      </c>
      <c r="L6" s="18" t="s">
        <v>27</v>
      </c>
      <c r="M6" s="18" t="s">
        <v>27</v>
      </c>
      <c r="O6" s="18" t="s">
        <v>177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28</v>
      </c>
      <c r="C7" s="17" t="s">
        <v>29</v>
      </c>
      <c r="E7" s="17" t="s">
        <v>30</v>
      </c>
      <c r="G7" s="17" t="s">
        <v>31</v>
      </c>
      <c r="I7" s="17" t="s">
        <v>32</v>
      </c>
      <c r="K7" s="17" t="s">
        <v>33</v>
      </c>
      <c r="M7" s="17" t="s">
        <v>24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34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28</v>
      </c>
      <c r="C8" s="18" t="s">
        <v>29</v>
      </c>
      <c r="E8" s="18" t="s">
        <v>30</v>
      </c>
      <c r="G8" s="18" t="s">
        <v>31</v>
      </c>
      <c r="I8" s="18" t="s">
        <v>32</v>
      </c>
      <c r="K8" s="18" t="s">
        <v>33</v>
      </c>
      <c r="M8" s="18" t="s">
        <v>24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34</v>
      </c>
      <c r="AG8" s="18" t="s">
        <v>8</v>
      </c>
      <c r="AI8" s="18" t="s">
        <v>9</v>
      </c>
      <c r="AK8" s="18" t="s">
        <v>13</v>
      </c>
    </row>
    <row r="9" spans="1:37">
      <c r="A9" s="1" t="s">
        <v>35</v>
      </c>
      <c r="C9" s="4" t="s">
        <v>36</v>
      </c>
      <c r="D9" s="4"/>
      <c r="E9" s="4" t="s">
        <v>36</v>
      </c>
      <c r="F9" s="4"/>
      <c r="G9" s="4" t="s">
        <v>37</v>
      </c>
      <c r="H9" s="4"/>
      <c r="I9" s="4" t="s">
        <v>38</v>
      </c>
      <c r="J9" s="4"/>
      <c r="K9" s="9">
        <v>0</v>
      </c>
      <c r="L9" s="4"/>
      <c r="M9" s="9">
        <v>0</v>
      </c>
      <c r="N9" s="4"/>
      <c r="O9" s="9">
        <v>49900</v>
      </c>
      <c r="P9" s="4"/>
      <c r="Q9" s="9">
        <v>30178815376</v>
      </c>
      <c r="R9" s="4"/>
      <c r="S9" s="9">
        <v>31771658143</v>
      </c>
      <c r="T9" s="4"/>
      <c r="U9" s="9">
        <v>0</v>
      </c>
      <c r="V9" s="4"/>
      <c r="W9" s="9">
        <v>0</v>
      </c>
      <c r="X9" s="4"/>
      <c r="Y9" s="9">
        <v>0</v>
      </c>
      <c r="Z9" s="4"/>
      <c r="AA9" s="9">
        <v>0</v>
      </c>
      <c r="AB9" s="4"/>
      <c r="AC9" s="9">
        <v>49900</v>
      </c>
      <c r="AD9" s="4"/>
      <c r="AE9" s="9">
        <v>636822</v>
      </c>
      <c r="AF9" s="4"/>
      <c r="AG9" s="9">
        <v>30178815376</v>
      </c>
      <c r="AH9" s="4"/>
      <c r="AI9" s="9">
        <v>31771658143</v>
      </c>
      <c r="AJ9" s="4"/>
      <c r="AK9" s="10">
        <v>1.663376933655232E-2</v>
      </c>
    </row>
    <row r="10" spans="1:37">
      <c r="A10" s="1" t="s">
        <v>39</v>
      </c>
      <c r="C10" s="4" t="s">
        <v>36</v>
      </c>
      <c r="D10" s="4"/>
      <c r="E10" s="4" t="s">
        <v>36</v>
      </c>
      <c r="F10" s="4"/>
      <c r="G10" s="4" t="s">
        <v>40</v>
      </c>
      <c r="H10" s="4"/>
      <c r="I10" s="4" t="s">
        <v>41</v>
      </c>
      <c r="J10" s="4"/>
      <c r="K10" s="9">
        <v>0</v>
      </c>
      <c r="L10" s="4"/>
      <c r="M10" s="9">
        <v>0</v>
      </c>
      <c r="N10" s="4"/>
      <c r="O10" s="9">
        <v>28600</v>
      </c>
      <c r="P10" s="4"/>
      <c r="Q10" s="9">
        <v>16859515288</v>
      </c>
      <c r="R10" s="4"/>
      <c r="S10" s="9">
        <v>18590347888</v>
      </c>
      <c r="T10" s="4"/>
      <c r="U10" s="9">
        <v>0</v>
      </c>
      <c r="V10" s="4"/>
      <c r="W10" s="9">
        <v>0</v>
      </c>
      <c r="X10" s="4"/>
      <c r="Y10" s="9">
        <v>0</v>
      </c>
      <c r="Z10" s="4"/>
      <c r="AA10" s="9">
        <v>0</v>
      </c>
      <c r="AB10" s="4"/>
      <c r="AC10" s="9">
        <v>28600</v>
      </c>
      <c r="AD10" s="4"/>
      <c r="AE10" s="9">
        <v>666220</v>
      </c>
      <c r="AF10" s="4"/>
      <c r="AG10" s="9">
        <v>16859515288</v>
      </c>
      <c r="AH10" s="4"/>
      <c r="AI10" s="9">
        <v>19050438482</v>
      </c>
      <c r="AJ10" s="4"/>
      <c r="AK10" s="10">
        <v>9.9736878082827968E-3</v>
      </c>
    </row>
    <row r="11" spans="1:37">
      <c r="A11" s="1" t="s">
        <v>42</v>
      </c>
      <c r="C11" s="4" t="s">
        <v>36</v>
      </c>
      <c r="D11" s="4"/>
      <c r="E11" s="4" t="s">
        <v>36</v>
      </c>
      <c r="F11" s="4"/>
      <c r="G11" s="4" t="s">
        <v>43</v>
      </c>
      <c r="H11" s="4"/>
      <c r="I11" s="4" t="s">
        <v>44</v>
      </c>
      <c r="J11" s="4"/>
      <c r="K11" s="9">
        <v>0</v>
      </c>
      <c r="L11" s="4"/>
      <c r="M11" s="9">
        <v>0</v>
      </c>
      <c r="N11" s="4"/>
      <c r="O11" s="9">
        <v>71</v>
      </c>
      <c r="P11" s="4"/>
      <c r="Q11" s="9">
        <v>51818086</v>
      </c>
      <c r="R11" s="4"/>
      <c r="S11" s="9">
        <v>61830501</v>
      </c>
      <c r="T11" s="4"/>
      <c r="U11" s="9">
        <v>0</v>
      </c>
      <c r="V11" s="4"/>
      <c r="W11" s="9">
        <v>0</v>
      </c>
      <c r="X11" s="4"/>
      <c r="Y11" s="9">
        <v>0</v>
      </c>
      <c r="Z11" s="4"/>
      <c r="AA11" s="9">
        <v>0</v>
      </c>
      <c r="AB11" s="4"/>
      <c r="AC11" s="9">
        <v>71</v>
      </c>
      <c r="AD11" s="4"/>
      <c r="AE11" s="9">
        <v>884830</v>
      </c>
      <c r="AF11" s="4"/>
      <c r="AG11" s="9">
        <v>51818086</v>
      </c>
      <c r="AH11" s="4"/>
      <c r="AI11" s="9">
        <v>62811543</v>
      </c>
      <c r="AJ11" s="4"/>
      <c r="AK11" s="10">
        <v>3.2884425270864516E-5</v>
      </c>
    </row>
    <row r="12" spans="1:37">
      <c r="A12" s="1" t="s">
        <v>45</v>
      </c>
      <c r="C12" s="4" t="s">
        <v>36</v>
      </c>
      <c r="D12" s="4"/>
      <c r="E12" s="4" t="s">
        <v>36</v>
      </c>
      <c r="F12" s="4"/>
      <c r="G12" s="4" t="s">
        <v>46</v>
      </c>
      <c r="H12" s="4"/>
      <c r="I12" s="4" t="s">
        <v>47</v>
      </c>
      <c r="J12" s="4"/>
      <c r="K12" s="9">
        <v>0</v>
      </c>
      <c r="L12" s="4"/>
      <c r="M12" s="9">
        <v>0</v>
      </c>
      <c r="N12" s="4"/>
      <c r="O12" s="9">
        <v>23963</v>
      </c>
      <c r="P12" s="4"/>
      <c r="Q12" s="9">
        <v>18047123525</v>
      </c>
      <c r="R12" s="4"/>
      <c r="S12" s="9">
        <v>20601050019</v>
      </c>
      <c r="T12" s="4"/>
      <c r="U12" s="9">
        <v>0</v>
      </c>
      <c r="V12" s="4"/>
      <c r="W12" s="9">
        <v>0</v>
      </c>
      <c r="X12" s="4"/>
      <c r="Y12" s="9">
        <v>23963</v>
      </c>
      <c r="Z12" s="4"/>
      <c r="AA12" s="9">
        <v>20396004458</v>
      </c>
      <c r="AB12" s="4"/>
      <c r="AC12" s="9">
        <v>0</v>
      </c>
      <c r="AD12" s="4"/>
      <c r="AE12" s="9">
        <v>0</v>
      </c>
      <c r="AF12" s="4"/>
      <c r="AG12" s="9">
        <v>0</v>
      </c>
      <c r="AH12" s="4"/>
      <c r="AI12" s="9">
        <v>0</v>
      </c>
      <c r="AJ12" s="4"/>
      <c r="AK12" s="10">
        <v>0</v>
      </c>
    </row>
    <row r="13" spans="1:37">
      <c r="A13" s="1" t="s">
        <v>48</v>
      </c>
      <c r="C13" s="4" t="s">
        <v>36</v>
      </c>
      <c r="D13" s="4"/>
      <c r="E13" s="4" t="s">
        <v>36</v>
      </c>
      <c r="F13" s="4"/>
      <c r="G13" s="4" t="s">
        <v>49</v>
      </c>
      <c r="H13" s="4"/>
      <c r="I13" s="4" t="s">
        <v>50</v>
      </c>
      <c r="J13" s="4"/>
      <c r="K13" s="9">
        <v>0</v>
      </c>
      <c r="L13" s="4"/>
      <c r="M13" s="9">
        <v>0</v>
      </c>
      <c r="N13" s="4"/>
      <c r="O13" s="9">
        <v>86678</v>
      </c>
      <c r="P13" s="4"/>
      <c r="Q13" s="9">
        <v>65307728522</v>
      </c>
      <c r="R13" s="4"/>
      <c r="S13" s="9">
        <v>72331599718</v>
      </c>
      <c r="T13" s="4"/>
      <c r="U13" s="9">
        <v>0</v>
      </c>
      <c r="V13" s="4"/>
      <c r="W13" s="9">
        <v>0</v>
      </c>
      <c r="X13" s="4"/>
      <c r="Y13" s="9">
        <v>0</v>
      </c>
      <c r="Z13" s="4"/>
      <c r="AA13" s="9">
        <v>0</v>
      </c>
      <c r="AB13" s="4"/>
      <c r="AC13" s="9">
        <v>86678</v>
      </c>
      <c r="AD13" s="4"/>
      <c r="AE13" s="9">
        <v>849810</v>
      </c>
      <c r="AF13" s="4"/>
      <c r="AG13" s="9">
        <v>65307728522</v>
      </c>
      <c r="AH13" s="4"/>
      <c r="AI13" s="9">
        <v>73646514679</v>
      </c>
      <c r="AJ13" s="4"/>
      <c r="AK13" s="10">
        <v>3.8556978427057624E-2</v>
      </c>
    </row>
    <row r="14" spans="1:37">
      <c r="A14" s="1" t="s">
        <v>51</v>
      </c>
      <c r="C14" s="4" t="s">
        <v>36</v>
      </c>
      <c r="D14" s="4"/>
      <c r="E14" s="4" t="s">
        <v>36</v>
      </c>
      <c r="F14" s="4"/>
      <c r="G14" s="4" t="s">
        <v>52</v>
      </c>
      <c r="H14" s="4"/>
      <c r="I14" s="4" t="s">
        <v>53</v>
      </c>
      <c r="J14" s="4"/>
      <c r="K14" s="9">
        <v>0</v>
      </c>
      <c r="L14" s="4"/>
      <c r="M14" s="9">
        <v>0</v>
      </c>
      <c r="N14" s="4"/>
      <c r="O14" s="9">
        <v>63300</v>
      </c>
      <c r="P14" s="4"/>
      <c r="Q14" s="9">
        <v>40960937749</v>
      </c>
      <c r="R14" s="4"/>
      <c r="S14" s="9">
        <v>42786841479</v>
      </c>
      <c r="T14" s="4"/>
      <c r="U14" s="9">
        <v>0</v>
      </c>
      <c r="V14" s="4"/>
      <c r="W14" s="9">
        <v>0</v>
      </c>
      <c r="X14" s="4"/>
      <c r="Y14" s="9">
        <v>0</v>
      </c>
      <c r="Z14" s="4"/>
      <c r="AA14" s="9">
        <v>0</v>
      </c>
      <c r="AB14" s="4"/>
      <c r="AC14" s="9">
        <v>63300</v>
      </c>
      <c r="AD14" s="4"/>
      <c r="AE14" s="9">
        <v>695640</v>
      </c>
      <c r="AF14" s="4"/>
      <c r="AG14" s="9">
        <v>40960937749</v>
      </c>
      <c r="AH14" s="4"/>
      <c r="AI14" s="9">
        <v>44026030835</v>
      </c>
      <c r="AJ14" s="4"/>
      <c r="AK14" s="10">
        <v>2.3049437282034839E-2</v>
      </c>
    </row>
    <row r="15" spans="1:37">
      <c r="A15" s="1" t="s">
        <v>54</v>
      </c>
      <c r="C15" s="4" t="s">
        <v>36</v>
      </c>
      <c r="D15" s="4"/>
      <c r="E15" s="4" t="s">
        <v>36</v>
      </c>
      <c r="F15" s="4"/>
      <c r="G15" s="4" t="s">
        <v>55</v>
      </c>
      <c r="H15" s="4"/>
      <c r="I15" s="4" t="s">
        <v>56</v>
      </c>
      <c r="J15" s="4"/>
      <c r="K15" s="9">
        <v>0</v>
      </c>
      <c r="L15" s="4"/>
      <c r="M15" s="9">
        <v>0</v>
      </c>
      <c r="N15" s="4"/>
      <c r="O15" s="9">
        <v>14</v>
      </c>
      <c r="P15" s="4"/>
      <c r="Q15" s="9">
        <v>10627617</v>
      </c>
      <c r="R15" s="4"/>
      <c r="S15" s="9">
        <v>12127401</v>
      </c>
      <c r="T15" s="4"/>
      <c r="U15" s="9">
        <v>0</v>
      </c>
      <c r="V15" s="4"/>
      <c r="W15" s="9">
        <v>0</v>
      </c>
      <c r="X15" s="4"/>
      <c r="Y15" s="9">
        <v>0</v>
      </c>
      <c r="Z15" s="4"/>
      <c r="AA15" s="9">
        <v>0</v>
      </c>
      <c r="AB15" s="4"/>
      <c r="AC15" s="9">
        <v>14</v>
      </c>
      <c r="AD15" s="4"/>
      <c r="AE15" s="9">
        <v>886780</v>
      </c>
      <c r="AF15" s="4"/>
      <c r="AG15" s="9">
        <v>10627617</v>
      </c>
      <c r="AH15" s="4"/>
      <c r="AI15" s="9">
        <v>12412669</v>
      </c>
      <c r="AJ15" s="4"/>
      <c r="AK15" s="10">
        <v>6.4985425711079349E-6</v>
      </c>
    </row>
    <row r="16" spans="1:37">
      <c r="A16" s="1" t="s">
        <v>57</v>
      </c>
      <c r="C16" s="4" t="s">
        <v>36</v>
      </c>
      <c r="D16" s="4"/>
      <c r="E16" s="4" t="s">
        <v>36</v>
      </c>
      <c r="F16" s="4"/>
      <c r="G16" s="4" t="s">
        <v>58</v>
      </c>
      <c r="H16" s="4"/>
      <c r="I16" s="4" t="s">
        <v>47</v>
      </c>
      <c r="J16" s="4"/>
      <c r="K16" s="9">
        <v>0</v>
      </c>
      <c r="L16" s="4"/>
      <c r="M16" s="9">
        <v>0</v>
      </c>
      <c r="N16" s="4"/>
      <c r="O16" s="9">
        <v>28</v>
      </c>
      <c r="P16" s="4"/>
      <c r="Q16" s="9">
        <v>20578251</v>
      </c>
      <c r="R16" s="4"/>
      <c r="S16" s="9">
        <v>23787287</v>
      </c>
      <c r="T16" s="4"/>
      <c r="U16" s="9">
        <v>0</v>
      </c>
      <c r="V16" s="4"/>
      <c r="W16" s="9">
        <v>0</v>
      </c>
      <c r="X16" s="4"/>
      <c r="Y16" s="9">
        <v>0</v>
      </c>
      <c r="Z16" s="4"/>
      <c r="AA16" s="9">
        <v>0</v>
      </c>
      <c r="AB16" s="4"/>
      <c r="AC16" s="9">
        <v>28</v>
      </c>
      <c r="AD16" s="4"/>
      <c r="AE16" s="9">
        <v>867500</v>
      </c>
      <c r="AF16" s="4"/>
      <c r="AG16" s="9">
        <v>20578251</v>
      </c>
      <c r="AH16" s="4"/>
      <c r="AI16" s="9">
        <v>24285597</v>
      </c>
      <c r="AJ16" s="4"/>
      <c r="AK16" s="10">
        <v>1.2714508537146294E-5</v>
      </c>
    </row>
    <row r="17" spans="1:37">
      <c r="A17" s="1" t="s">
        <v>59</v>
      </c>
      <c r="C17" s="4" t="s">
        <v>36</v>
      </c>
      <c r="D17" s="4"/>
      <c r="E17" s="4" t="s">
        <v>36</v>
      </c>
      <c r="F17" s="4"/>
      <c r="G17" s="4" t="s">
        <v>52</v>
      </c>
      <c r="H17" s="4"/>
      <c r="I17" s="4" t="s">
        <v>60</v>
      </c>
      <c r="J17" s="4"/>
      <c r="K17" s="9">
        <v>0</v>
      </c>
      <c r="L17" s="4"/>
      <c r="M17" s="9">
        <v>0</v>
      </c>
      <c r="N17" s="4"/>
      <c r="O17" s="9">
        <v>64328</v>
      </c>
      <c r="P17" s="4"/>
      <c r="Q17" s="9">
        <v>38796486437</v>
      </c>
      <c r="R17" s="4"/>
      <c r="S17" s="9">
        <v>43658907091</v>
      </c>
      <c r="T17" s="4"/>
      <c r="U17" s="9">
        <v>0</v>
      </c>
      <c r="V17" s="4"/>
      <c r="W17" s="9">
        <v>0</v>
      </c>
      <c r="X17" s="4"/>
      <c r="Y17" s="9">
        <v>0</v>
      </c>
      <c r="Z17" s="4"/>
      <c r="AA17" s="9">
        <v>0</v>
      </c>
      <c r="AB17" s="4"/>
      <c r="AC17" s="9">
        <v>64328</v>
      </c>
      <c r="AD17" s="4"/>
      <c r="AE17" s="9">
        <v>690783</v>
      </c>
      <c r="AF17" s="4"/>
      <c r="AG17" s="9">
        <v>38796486437</v>
      </c>
      <c r="AH17" s="4"/>
      <c r="AI17" s="9">
        <v>44428639684</v>
      </c>
      <c r="AJ17" s="4"/>
      <c r="AK17" s="10">
        <v>2.3260219567837456E-2</v>
      </c>
    </row>
    <row r="18" spans="1:37">
      <c r="A18" s="1" t="s">
        <v>61</v>
      </c>
      <c r="C18" s="4" t="s">
        <v>36</v>
      </c>
      <c r="D18" s="4"/>
      <c r="E18" s="4" t="s">
        <v>36</v>
      </c>
      <c r="F18" s="4"/>
      <c r="G18" s="4" t="s">
        <v>52</v>
      </c>
      <c r="H18" s="4"/>
      <c r="I18" s="4" t="s">
        <v>60</v>
      </c>
      <c r="J18" s="4"/>
      <c r="K18" s="9">
        <v>0</v>
      </c>
      <c r="L18" s="4"/>
      <c r="M18" s="9">
        <v>0</v>
      </c>
      <c r="N18" s="4"/>
      <c r="O18" s="9">
        <v>79500</v>
      </c>
      <c r="P18" s="4"/>
      <c r="Q18" s="9">
        <v>53556963457</v>
      </c>
      <c r="R18" s="4"/>
      <c r="S18" s="9">
        <v>56147826361</v>
      </c>
      <c r="T18" s="4"/>
      <c r="U18" s="9">
        <v>0</v>
      </c>
      <c r="V18" s="4"/>
      <c r="W18" s="9">
        <v>0</v>
      </c>
      <c r="X18" s="4"/>
      <c r="Y18" s="9">
        <v>0</v>
      </c>
      <c r="Z18" s="4"/>
      <c r="AA18" s="9">
        <v>0</v>
      </c>
      <c r="AB18" s="4"/>
      <c r="AC18" s="9">
        <v>79500</v>
      </c>
      <c r="AD18" s="4"/>
      <c r="AE18" s="9">
        <v>720770</v>
      </c>
      <c r="AF18" s="4"/>
      <c r="AG18" s="9">
        <v>53556963457</v>
      </c>
      <c r="AH18" s="4"/>
      <c r="AI18" s="9">
        <v>57290829154</v>
      </c>
      <c r="AJ18" s="4"/>
      <c r="AK18" s="10">
        <v>2.999410458712309E-2</v>
      </c>
    </row>
    <row r="19" spans="1:37">
      <c r="A19" s="1" t="s">
        <v>62</v>
      </c>
      <c r="C19" s="4" t="s">
        <v>36</v>
      </c>
      <c r="D19" s="4"/>
      <c r="E19" s="4" t="s">
        <v>36</v>
      </c>
      <c r="F19" s="4"/>
      <c r="G19" s="4" t="s">
        <v>63</v>
      </c>
      <c r="H19" s="4"/>
      <c r="I19" s="4" t="s">
        <v>64</v>
      </c>
      <c r="J19" s="4"/>
      <c r="K19" s="9">
        <v>0</v>
      </c>
      <c r="L19" s="4"/>
      <c r="M19" s="9">
        <v>0</v>
      </c>
      <c r="N19" s="4"/>
      <c r="O19" s="9">
        <v>27</v>
      </c>
      <c r="P19" s="4"/>
      <c r="Q19" s="9">
        <v>20465980</v>
      </c>
      <c r="R19" s="4"/>
      <c r="S19" s="9">
        <v>26108856</v>
      </c>
      <c r="T19" s="4"/>
      <c r="U19" s="9">
        <v>0</v>
      </c>
      <c r="V19" s="4"/>
      <c r="W19" s="9">
        <v>0</v>
      </c>
      <c r="X19" s="4"/>
      <c r="Y19" s="9">
        <v>0</v>
      </c>
      <c r="Z19" s="4"/>
      <c r="AA19" s="9">
        <v>0</v>
      </c>
      <c r="AB19" s="4"/>
      <c r="AC19" s="9">
        <v>27</v>
      </c>
      <c r="AD19" s="4"/>
      <c r="AE19" s="9">
        <v>989450</v>
      </c>
      <c r="AF19" s="4"/>
      <c r="AG19" s="9">
        <v>20465980</v>
      </c>
      <c r="AH19" s="4"/>
      <c r="AI19" s="9">
        <v>26710307</v>
      </c>
      <c r="AJ19" s="4"/>
      <c r="AK19" s="10">
        <v>1.3983943914629664E-5</v>
      </c>
    </row>
    <row r="20" spans="1:37">
      <c r="A20" s="1" t="s">
        <v>65</v>
      </c>
      <c r="C20" s="4" t="s">
        <v>36</v>
      </c>
      <c r="D20" s="4"/>
      <c r="E20" s="4" t="s">
        <v>36</v>
      </c>
      <c r="F20" s="4"/>
      <c r="G20" s="4" t="s">
        <v>52</v>
      </c>
      <c r="H20" s="4"/>
      <c r="I20" s="4" t="s">
        <v>66</v>
      </c>
      <c r="J20" s="4"/>
      <c r="K20" s="9">
        <v>0</v>
      </c>
      <c r="L20" s="4"/>
      <c r="M20" s="9">
        <v>0</v>
      </c>
      <c r="N20" s="4"/>
      <c r="O20" s="9">
        <v>24300</v>
      </c>
      <c r="P20" s="4"/>
      <c r="Q20" s="9">
        <v>16004968028</v>
      </c>
      <c r="R20" s="4"/>
      <c r="S20" s="9">
        <v>16651472373</v>
      </c>
      <c r="T20" s="4"/>
      <c r="U20" s="9">
        <v>0</v>
      </c>
      <c r="V20" s="4"/>
      <c r="W20" s="9">
        <v>0</v>
      </c>
      <c r="X20" s="4"/>
      <c r="Y20" s="9">
        <v>0</v>
      </c>
      <c r="Z20" s="4"/>
      <c r="AA20" s="9">
        <v>0</v>
      </c>
      <c r="AB20" s="4"/>
      <c r="AC20" s="9">
        <v>24300</v>
      </c>
      <c r="AD20" s="4"/>
      <c r="AE20" s="9">
        <v>706580</v>
      </c>
      <c r="AF20" s="4"/>
      <c r="AG20" s="9">
        <v>16004968028</v>
      </c>
      <c r="AH20" s="4"/>
      <c r="AI20" s="9">
        <v>17166781956</v>
      </c>
      <c r="AJ20" s="4"/>
      <c r="AK20" s="10">
        <v>8.98751616997066E-3</v>
      </c>
    </row>
    <row r="21" spans="1:37">
      <c r="A21" s="1" t="s">
        <v>67</v>
      </c>
      <c r="C21" s="4" t="s">
        <v>36</v>
      </c>
      <c r="D21" s="4"/>
      <c r="E21" s="4" t="s">
        <v>36</v>
      </c>
      <c r="F21" s="4"/>
      <c r="G21" s="4" t="s">
        <v>68</v>
      </c>
      <c r="H21" s="4"/>
      <c r="I21" s="4" t="s">
        <v>69</v>
      </c>
      <c r="J21" s="4"/>
      <c r="K21" s="9">
        <v>0</v>
      </c>
      <c r="L21" s="4"/>
      <c r="M21" s="9">
        <v>0</v>
      </c>
      <c r="N21" s="4"/>
      <c r="O21" s="9">
        <v>409</v>
      </c>
      <c r="P21" s="4"/>
      <c r="Q21" s="9">
        <v>333240765</v>
      </c>
      <c r="R21" s="4"/>
      <c r="S21" s="9">
        <v>386839782</v>
      </c>
      <c r="T21" s="4"/>
      <c r="U21" s="9">
        <v>0</v>
      </c>
      <c r="V21" s="4"/>
      <c r="W21" s="9">
        <v>0</v>
      </c>
      <c r="X21" s="4"/>
      <c r="Y21" s="9">
        <v>0</v>
      </c>
      <c r="Z21" s="4"/>
      <c r="AA21" s="9">
        <v>0</v>
      </c>
      <c r="AB21" s="4"/>
      <c r="AC21" s="9">
        <v>409</v>
      </c>
      <c r="AD21" s="4"/>
      <c r="AE21" s="9">
        <v>964150</v>
      </c>
      <c r="AF21" s="4"/>
      <c r="AG21" s="9">
        <v>333240765</v>
      </c>
      <c r="AH21" s="4"/>
      <c r="AI21" s="9">
        <v>394265876</v>
      </c>
      <c r="AJ21" s="4"/>
      <c r="AK21" s="10">
        <v>2.0641439641395112E-4</v>
      </c>
    </row>
    <row r="22" spans="1:37">
      <c r="A22" s="1" t="s">
        <v>70</v>
      </c>
      <c r="C22" s="4" t="s">
        <v>36</v>
      </c>
      <c r="D22" s="4"/>
      <c r="E22" s="4" t="s">
        <v>36</v>
      </c>
      <c r="F22" s="4"/>
      <c r="G22" s="4" t="s">
        <v>71</v>
      </c>
      <c r="H22" s="4"/>
      <c r="I22" s="4" t="s">
        <v>72</v>
      </c>
      <c r="J22" s="4"/>
      <c r="K22" s="9">
        <v>0</v>
      </c>
      <c r="L22" s="4"/>
      <c r="M22" s="9">
        <v>0</v>
      </c>
      <c r="N22" s="4"/>
      <c r="O22" s="9">
        <v>33100</v>
      </c>
      <c r="P22" s="4"/>
      <c r="Q22" s="9">
        <v>21081485983</v>
      </c>
      <c r="R22" s="4"/>
      <c r="S22" s="9">
        <v>22279543100</v>
      </c>
      <c r="T22" s="4"/>
      <c r="U22" s="9">
        <v>0</v>
      </c>
      <c r="V22" s="4"/>
      <c r="W22" s="9">
        <v>0</v>
      </c>
      <c r="X22" s="4"/>
      <c r="Y22" s="9">
        <v>0</v>
      </c>
      <c r="Z22" s="4"/>
      <c r="AA22" s="9">
        <v>0</v>
      </c>
      <c r="AB22" s="4"/>
      <c r="AC22" s="9">
        <v>33100</v>
      </c>
      <c r="AD22" s="4"/>
      <c r="AE22" s="9">
        <v>686380</v>
      </c>
      <c r="AF22" s="4"/>
      <c r="AG22" s="9">
        <v>21081485983</v>
      </c>
      <c r="AH22" s="4"/>
      <c r="AI22" s="9">
        <v>22715060148</v>
      </c>
      <c r="AJ22" s="4"/>
      <c r="AK22" s="10">
        <v>1.1892267922157217E-2</v>
      </c>
    </row>
    <row r="23" spans="1:37">
      <c r="A23" s="1" t="s">
        <v>73</v>
      </c>
      <c r="C23" s="4" t="s">
        <v>36</v>
      </c>
      <c r="D23" s="4"/>
      <c r="E23" s="4" t="s">
        <v>36</v>
      </c>
      <c r="F23" s="4"/>
      <c r="G23" s="4" t="s">
        <v>74</v>
      </c>
      <c r="H23" s="4"/>
      <c r="I23" s="4" t="s">
        <v>75</v>
      </c>
      <c r="J23" s="4"/>
      <c r="K23" s="9">
        <v>0</v>
      </c>
      <c r="L23" s="4"/>
      <c r="M23" s="9">
        <v>0</v>
      </c>
      <c r="N23" s="4"/>
      <c r="O23" s="9">
        <v>46702</v>
      </c>
      <c r="P23" s="4"/>
      <c r="Q23" s="9">
        <v>35018971346</v>
      </c>
      <c r="R23" s="4"/>
      <c r="S23" s="9">
        <v>40964705421</v>
      </c>
      <c r="T23" s="4"/>
      <c r="U23" s="9">
        <v>0</v>
      </c>
      <c r="V23" s="4"/>
      <c r="W23" s="9">
        <v>0</v>
      </c>
      <c r="X23" s="4"/>
      <c r="Y23" s="9">
        <v>46702</v>
      </c>
      <c r="Z23" s="4"/>
      <c r="AA23" s="9">
        <v>41417165781</v>
      </c>
      <c r="AB23" s="4"/>
      <c r="AC23" s="9">
        <v>0</v>
      </c>
      <c r="AD23" s="4"/>
      <c r="AE23" s="9">
        <v>0</v>
      </c>
      <c r="AF23" s="4"/>
      <c r="AG23" s="9">
        <v>0</v>
      </c>
      <c r="AH23" s="4"/>
      <c r="AI23" s="9">
        <v>0</v>
      </c>
      <c r="AJ23" s="4"/>
      <c r="AK23" s="10">
        <v>0</v>
      </c>
    </row>
    <row r="24" spans="1:37">
      <c r="A24" s="1" t="s">
        <v>76</v>
      </c>
      <c r="C24" s="4" t="s">
        <v>36</v>
      </c>
      <c r="D24" s="4"/>
      <c r="E24" s="4" t="s">
        <v>36</v>
      </c>
      <c r="F24" s="4"/>
      <c r="G24" s="4" t="s">
        <v>77</v>
      </c>
      <c r="H24" s="4"/>
      <c r="I24" s="4" t="s">
        <v>78</v>
      </c>
      <c r="J24" s="4"/>
      <c r="K24" s="9">
        <v>0</v>
      </c>
      <c r="L24" s="4"/>
      <c r="M24" s="9">
        <v>0</v>
      </c>
      <c r="N24" s="4"/>
      <c r="O24" s="9">
        <v>8700</v>
      </c>
      <c r="P24" s="4"/>
      <c r="Q24" s="9">
        <v>5456005710</v>
      </c>
      <c r="R24" s="4"/>
      <c r="S24" s="9">
        <v>5801848224</v>
      </c>
      <c r="T24" s="4"/>
      <c r="U24" s="9">
        <v>0</v>
      </c>
      <c r="V24" s="4"/>
      <c r="W24" s="9">
        <v>0</v>
      </c>
      <c r="X24" s="4"/>
      <c r="Y24" s="9">
        <v>0</v>
      </c>
      <c r="Z24" s="4"/>
      <c r="AA24" s="9">
        <v>0</v>
      </c>
      <c r="AB24" s="4"/>
      <c r="AC24" s="9">
        <v>8700</v>
      </c>
      <c r="AD24" s="4"/>
      <c r="AE24" s="9">
        <v>681660</v>
      </c>
      <c r="AF24" s="4"/>
      <c r="AG24" s="9">
        <v>5456005710</v>
      </c>
      <c r="AH24" s="4"/>
      <c r="AI24" s="9">
        <v>5929367107</v>
      </c>
      <c r="AJ24" s="4"/>
      <c r="AK24" s="10">
        <v>3.1042674677433674E-3</v>
      </c>
    </row>
    <row r="25" spans="1:37">
      <c r="A25" s="1" t="s">
        <v>79</v>
      </c>
      <c r="C25" s="4" t="s">
        <v>36</v>
      </c>
      <c r="D25" s="4"/>
      <c r="E25" s="4" t="s">
        <v>36</v>
      </c>
      <c r="F25" s="4"/>
      <c r="G25" s="4" t="s">
        <v>74</v>
      </c>
      <c r="H25" s="4"/>
      <c r="I25" s="4" t="s">
        <v>80</v>
      </c>
      <c r="J25" s="4"/>
      <c r="K25" s="9">
        <v>0</v>
      </c>
      <c r="L25" s="4"/>
      <c r="M25" s="9">
        <v>0</v>
      </c>
      <c r="N25" s="4"/>
      <c r="O25" s="9">
        <v>19</v>
      </c>
      <c r="P25" s="4"/>
      <c r="Q25" s="9">
        <v>14515789</v>
      </c>
      <c r="R25" s="4"/>
      <c r="S25" s="9">
        <v>17153320</v>
      </c>
      <c r="T25" s="4"/>
      <c r="U25" s="9">
        <v>0</v>
      </c>
      <c r="V25" s="4"/>
      <c r="W25" s="9">
        <v>0</v>
      </c>
      <c r="X25" s="4"/>
      <c r="Y25" s="9">
        <v>0</v>
      </c>
      <c r="Z25" s="4"/>
      <c r="AA25" s="9">
        <v>0</v>
      </c>
      <c r="AB25" s="4"/>
      <c r="AC25" s="9">
        <v>19</v>
      </c>
      <c r="AD25" s="4"/>
      <c r="AE25" s="9">
        <v>918820</v>
      </c>
      <c r="AF25" s="4"/>
      <c r="AG25" s="9">
        <v>14515789</v>
      </c>
      <c r="AH25" s="4"/>
      <c r="AI25" s="9">
        <v>17454415</v>
      </c>
      <c r="AJ25" s="4"/>
      <c r="AK25" s="10">
        <v>9.1381038946003403E-6</v>
      </c>
    </row>
    <row r="26" spans="1:37">
      <c r="A26" s="1" t="s">
        <v>81</v>
      </c>
      <c r="C26" s="4" t="s">
        <v>36</v>
      </c>
      <c r="D26" s="4"/>
      <c r="E26" s="4" t="s">
        <v>36</v>
      </c>
      <c r="F26" s="4"/>
      <c r="G26" s="4" t="s">
        <v>82</v>
      </c>
      <c r="H26" s="4"/>
      <c r="I26" s="4" t="s">
        <v>83</v>
      </c>
      <c r="J26" s="4"/>
      <c r="K26" s="9">
        <v>0</v>
      </c>
      <c r="L26" s="4"/>
      <c r="M26" s="9">
        <v>0</v>
      </c>
      <c r="N26" s="4"/>
      <c r="O26" s="9">
        <v>437117</v>
      </c>
      <c r="P26" s="4"/>
      <c r="Q26" s="9">
        <v>362828716927</v>
      </c>
      <c r="R26" s="4"/>
      <c r="S26" s="9">
        <v>390746294638</v>
      </c>
      <c r="T26" s="4"/>
      <c r="U26" s="9">
        <v>0</v>
      </c>
      <c r="V26" s="4"/>
      <c r="W26" s="9">
        <v>0</v>
      </c>
      <c r="X26" s="4"/>
      <c r="Y26" s="9">
        <v>100000</v>
      </c>
      <c r="Z26" s="4"/>
      <c r="AA26" s="9">
        <v>91568511343</v>
      </c>
      <c r="AB26" s="4"/>
      <c r="AC26" s="9">
        <v>337117</v>
      </c>
      <c r="AD26" s="4"/>
      <c r="AE26" s="9">
        <v>908851</v>
      </c>
      <c r="AF26" s="4"/>
      <c r="AG26" s="9">
        <v>279823773873</v>
      </c>
      <c r="AH26" s="4"/>
      <c r="AI26" s="9">
        <v>306333690048</v>
      </c>
      <c r="AJ26" s="4"/>
      <c r="AK26" s="10">
        <v>0.16037828171697088</v>
      </c>
    </row>
    <row r="27" spans="1:37">
      <c r="A27" s="1" t="s">
        <v>84</v>
      </c>
      <c r="C27" s="4" t="s">
        <v>36</v>
      </c>
      <c r="D27" s="4"/>
      <c r="E27" s="4" t="s">
        <v>36</v>
      </c>
      <c r="F27" s="4"/>
      <c r="G27" s="4" t="s">
        <v>85</v>
      </c>
      <c r="H27" s="4"/>
      <c r="I27" s="4" t="s">
        <v>86</v>
      </c>
      <c r="J27" s="4"/>
      <c r="K27" s="9">
        <v>0</v>
      </c>
      <c r="L27" s="4"/>
      <c r="M27" s="9">
        <v>0</v>
      </c>
      <c r="N27" s="4"/>
      <c r="O27" s="9">
        <v>188245</v>
      </c>
      <c r="P27" s="4"/>
      <c r="Q27" s="9">
        <v>157502230630</v>
      </c>
      <c r="R27" s="4"/>
      <c r="S27" s="9">
        <v>176203962083</v>
      </c>
      <c r="T27" s="4"/>
      <c r="U27" s="9">
        <v>0</v>
      </c>
      <c r="V27" s="4"/>
      <c r="W27" s="9">
        <v>0</v>
      </c>
      <c r="X27" s="4"/>
      <c r="Y27" s="9">
        <v>132790</v>
      </c>
      <c r="Z27" s="4"/>
      <c r="AA27" s="9">
        <v>123761118935</v>
      </c>
      <c r="AB27" s="4"/>
      <c r="AC27" s="9">
        <v>55455</v>
      </c>
      <c r="AD27" s="4"/>
      <c r="AE27" s="9">
        <v>936277</v>
      </c>
      <c r="AF27" s="4"/>
      <c r="AG27" s="9">
        <v>46398503012</v>
      </c>
      <c r="AH27" s="4"/>
      <c r="AI27" s="9">
        <v>51911830310</v>
      </c>
      <c r="AJ27" s="4"/>
      <c r="AK27" s="10">
        <v>2.7177977533572047E-2</v>
      </c>
    </row>
    <row r="28" spans="1:37">
      <c r="A28" s="1" t="s">
        <v>87</v>
      </c>
      <c r="C28" s="4" t="s">
        <v>36</v>
      </c>
      <c r="D28" s="4"/>
      <c r="E28" s="4" t="s">
        <v>36</v>
      </c>
      <c r="F28" s="4"/>
      <c r="G28" s="4" t="s">
        <v>88</v>
      </c>
      <c r="H28" s="4"/>
      <c r="I28" s="4" t="s">
        <v>89</v>
      </c>
      <c r="J28" s="4"/>
      <c r="K28" s="9">
        <v>0</v>
      </c>
      <c r="L28" s="4"/>
      <c r="M28" s="9">
        <v>0</v>
      </c>
      <c r="N28" s="4"/>
      <c r="O28" s="9">
        <v>100000</v>
      </c>
      <c r="P28" s="4"/>
      <c r="Q28" s="9">
        <v>82884019972</v>
      </c>
      <c r="R28" s="4"/>
      <c r="S28" s="9">
        <v>87322273168</v>
      </c>
      <c r="T28" s="4"/>
      <c r="U28" s="9">
        <v>0</v>
      </c>
      <c r="V28" s="4"/>
      <c r="W28" s="9">
        <v>0</v>
      </c>
      <c r="X28" s="4"/>
      <c r="Y28" s="9">
        <v>0</v>
      </c>
      <c r="Z28" s="4"/>
      <c r="AA28" s="9">
        <v>0</v>
      </c>
      <c r="AB28" s="4"/>
      <c r="AC28" s="9">
        <v>100000</v>
      </c>
      <c r="AD28" s="4"/>
      <c r="AE28" s="9">
        <v>892981</v>
      </c>
      <c r="AF28" s="4"/>
      <c r="AG28" s="9">
        <v>82884019972</v>
      </c>
      <c r="AH28" s="4"/>
      <c r="AI28" s="9">
        <v>89281969369</v>
      </c>
      <c r="AJ28" s="4"/>
      <c r="AK28" s="10">
        <v>4.6742781812420933E-2</v>
      </c>
    </row>
    <row r="29" spans="1:37">
      <c r="A29" s="1" t="s">
        <v>90</v>
      </c>
      <c r="C29" s="4" t="s">
        <v>36</v>
      </c>
      <c r="D29" s="4"/>
      <c r="E29" s="4" t="s">
        <v>36</v>
      </c>
      <c r="F29" s="4"/>
      <c r="G29" s="4" t="s">
        <v>82</v>
      </c>
      <c r="H29" s="4"/>
      <c r="I29" s="4" t="s">
        <v>89</v>
      </c>
      <c r="J29" s="4"/>
      <c r="K29" s="9">
        <v>0</v>
      </c>
      <c r="L29" s="4"/>
      <c r="M29" s="9">
        <v>0</v>
      </c>
      <c r="N29" s="4"/>
      <c r="O29" s="9">
        <v>10000</v>
      </c>
      <c r="P29" s="4"/>
      <c r="Q29" s="9">
        <v>8301504373</v>
      </c>
      <c r="R29" s="4"/>
      <c r="S29" s="9">
        <v>8564847340</v>
      </c>
      <c r="T29" s="4"/>
      <c r="U29" s="9">
        <v>0</v>
      </c>
      <c r="V29" s="4"/>
      <c r="W29" s="9">
        <v>0</v>
      </c>
      <c r="X29" s="4"/>
      <c r="Y29" s="9">
        <v>0</v>
      </c>
      <c r="Z29" s="4"/>
      <c r="AA29" s="9">
        <v>0</v>
      </c>
      <c r="AB29" s="4"/>
      <c r="AC29" s="9">
        <v>10000</v>
      </c>
      <c r="AD29" s="4"/>
      <c r="AE29" s="9">
        <v>878210</v>
      </c>
      <c r="AF29" s="4"/>
      <c r="AG29" s="9">
        <v>8301504373</v>
      </c>
      <c r="AH29" s="4"/>
      <c r="AI29" s="9">
        <v>8780508244</v>
      </c>
      <c r="AJ29" s="4"/>
      <c r="AK29" s="10">
        <v>4.5969570782559482E-3</v>
      </c>
    </row>
    <row r="30" spans="1:37">
      <c r="A30" s="1" t="s">
        <v>91</v>
      </c>
      <c r="C30" s="4" t="s">
        <v>36</v>
      </c>
      <c r="D30" s="4"/>
      <c r="E30" s="4" t="s">
        <v>36</v>
      </c>
      <c r="F30" s="4"/>
      <c r="G30" s="4" t="s">
        <v>82</v>
      </c>
      <c r="H30" s="4"/>
      <c r="I30" s="4" t="s">
        <v>92</v>
      </c>
      <c r="J30" s="4"/>
      <c r="K30" s="9">
        <v>0</v>
      </c>
      <c r="L30" s="4"/>
      <c r="M30" s="9">
        <v>0</v>
      </c>
      <c r="N30" s="4"/>
      <c r="O30" s="9">
        <v>459897</v>
      </c>
      <c r="P30" s="4"/>
      <c r="Q30" s="9">
        <v>370118273429</v>
      </c>
      <c r="R30" s="4"/>
      <c r="S30" s="9">
        <v>395270489441</v>
      </c>
      <c r="T30" s="4"/>
      <c r="U30" s="9">
        <v>0</v>
      </c>
      <c r="V30" s="4"/>
      <c r="W30" s="9">
        <v>0</v>
      </c>
      <c r="X30" s="4"/>
      <c r="Y30" s="9">
        <v>0</v>
      </c>
      <c r="Z30" s="4"/>
      <c r="AA30" s="9">
        <v>0</v>
      </c>
      <c r="AB30" s="4"/>
      <c r="AC30" s="9">
        <v>459897</v>
      </c>
      <c r="AD30" s="4"/>
      <c r="AE30" s="9">
        <v>877881</v>
      </c>
      <c r="AF30" s="4"/>
      <c r="AG30" s="9">
        <v>370118273429</v>
      </c>
      <c r="AH30" s="4"/>
      <c r="AI30" s="9">
        <v>403661797836</v>
      </c>
      <c r="AJ30" s="4"/>
      <c r="AK30" s="10">
        <v>0.21133354781048386</v>
      </c>
    </row>
    <row r="31" spans="1:37">
      <c r="A31" s="1" t="s">
        <v>93</v>
      </c>
      <c r="C31" s="4" t="s">
        <v>36</v>
      </c>
      <c r="D31" s="4"/>
      <c r="E31" s="4" t="s">
        <v>36</v>
      </c>
      <c r="F31" s="4"/>
      <c r="G31" s="4" t="s">
        <v>94</v>
      </c>
      <c r="H31" s="4"/>
      <c r="I31" s="4" t="s">
        <v>95</v>
      </c>
      <c r="J31" s="4"/>
      <c r="K31" s="9">
        <v>0</v>
      </c>
      <c r="L31" s="4"/>
      <c r="M31" s="9">
        <v>0</v>
      </c>
      <c r="N31" s="4"/>
      <c r="O31" s="9">
        <v>120000</v>
      </c>
      <c r="P31" s="4"/>
      <c r="Q31" s="9">
        <v>99642056849</v>
      </c>
      <c r="R31" s="4"/>
      <c r="S31" s="9">
        <v>112140902664</v>
      </c>
      <c r="T31" s="4"/>
      <c r="U31" s="9">
        <v>0</v>
      </c>
      <c r="V31" s="4"/>
      <c r="W31" s="9">
        <v>0</v>
      </c>
      <c r="X31" s="4"/>
      <c r="Y31" s="9">
        <v>0</v>
      </c>
      <c r="Z31" s="4"/>
      <c r="AA31" s="9">
        <v>0</v>
      </c>
      <c r="AB31" s="4"/>
      <c r="AC31" s="9">
        <v>120000</v>
      </c>
      <c r="AD31" s="4"/>
      <c r="AE31" s="9">
        <v>934400</v>
      </c>
      <c r="AF31" s="4"/>
      <c r="AG31" s="9">
        <v>99642056849</v>
      </c>
      <c r="AH31" s="4"/>
      <c r="AI31" s="9">
        <v>112107676800</v>
      </c>
      <c r="AJ31" s="4"/>
      <c r="AK31" s="10">
        <v>5.8692978136515958E-2</v>
      </c>
    </row>
    <row r="32" spans="1:37">
      <c r="A32" s="1" t="s">
        <v>96</v>
      </c>
      <c r="C32" s="4" t="s">
        <v>36</v>
      </c>
      <c r="D32" s="4"/>
      <c r="E32" s="4" t="s">
        <v>36</v>
      </c>
      <c r="F32" s="4"/>
      <c r="G32" s="4" t="s">
        <v>97</v>
      </c>
      <c r="H32" s="4"/>
      <c r="I32" s="4" t="s">
        <v>98</v>
      </c>
      <c r="J32" s="4"/>
      <c r="K32" s="9">
        <v>0</v>
      </c>
      <c r="L32" s="4"/>
      <c r="M32" s="9">
        <v>0</v>
      </c>
      <c r="N32" s="4"/>
      <c r="O32" s="9">
        <v>190000</v>
      </c>
      <c r="P32" s="4"/>
      <c r="Q32" s="9">
        <v>150772602460</v>
      </c>
      <c r="R32" s="4"/>
      <c r="S32" s="9">
        <v>158764989159</v>
      </c>
      <c r="T32" s="4"/>
      <c r="U32" s="9">
        <v>0</v>
      </c>
      <c r="V32" s="4"/>
      <c r="W32" s="9">
        <v>0</v>
      </c>
      <c r="X32" s="4"/>
      <c r="Y32" s="9">
        <v>0</v>
      </c>
      <c r="Z32" s="4"/>
      <c r="AA32" s="9">
        <v>0</v>
      </c>
      <c r="AB32" s="4"/>
      <c r="AC32" s="9">
        <v>190000</v>
      </c>
      <c r="AD32" s="4"/>
      <c r="AE32" s="9">
        <v>854244</v>
      </c>
      <c r="AF32" s="4"/>
      <c r="AG32" s="9">
        <v>150772602460</v>
      </c>
      <c r="AH32" s="4"/>
      <c r="AI32" s="9">
        <v>162277083629</v>
      </c>
      <c r="AJ32" s="4"/>
      <c r="AK32" s="10">
        <v>8.4958725337660995E-2</v>
      </c>
    </row>
    <row r="33" spans="1:37">
      <c r="A33" s="1" t="s">
        <v>99</v>
      </c>
      <c r="C33" s="4" t="s">
        <v>36</v>
      </c>
      <c r="D33" s="4"/>
      <c r="E33" s="4" t="s">
        <v>36</v>
      </c>
      <c r="F33" s="4"/>
      <c r="G33" s="4" t="s">
        <v>100</v>
      </c>
      <c r="H33" s="4"/>
      <c r="I33" s="4" t="s">
        <v>101</v>
      </c>
      <c r="J33" s="4"/>
      <c r="K33" s="9">
        <v>0</v>
      </c>
      <c r="L33" s="4"/>
      <c r="M33" s="9">
        <v>0</v>
      </c>
      <c r="N33" s="4"/>
      <c r="O33" s="9">
        <v>30000</v>
      </c>
      <c r="P33" s="4"/>
      <c r="Q33" s="9">
        <v>25204567500</v>
      </c>
      <c r="R33" s="4"/>
      <c r="S33" s="9">
        <v>25939297650</v>
      </c>
      <c r="T33" s="4"/>
      <c r="U33" s="9">
        <v>0</v>
      </c>
      <c r="V33" s="4"/>
      <c r="W33" s="9">
        <v>0</v>
      </c>
      <c r="X33" s="4"/>
      <c r="Y33" s="9">
        <v>0</v>
      </c>
      <c r="Z33" s="4"/>
      <c r="AA33" s="9">
        <v>0</v>
      </c>
      <c r="AB33" s="4"/>
      <c r="AC33" s="9">
        <v>30000</v>
      </c>
      <c r="AD33" s="4"/>
      <c r="AE33" s="9">
        <v>890000</v>
      </c>
      <c r="AF33" s="4"/>
      <c r="AG33" s="9">
        <v>25204567500</v>
      </c>
      <c r="AH33" s="4"/>
      <c r="AI33" s="9">
        <v>26695160636</v>
      </c>
      <c r="AJ33" s="4"/>
      <c r="AK33" s="10">
        <v>1.3976014170329586E-2</v>
      </c>
    </row>
    <row r="34" spans="1:37">
      <c r="A34" s="1" t="s">
        <v>102</v>
      </c>
      <c r="C34" s="4" t="s">
        <v>36</v>
      </c>
      <c r="D34" s="4"/>
      <c r="E34" s="4" t="s">
        <v>36</v>
      </c>
      <c r="F34" s="4"/>
      <c r="G34" s="4" t="s">
        <v>68</v>
      </c>
      <c r="H34" s="4"/>
      <c r="I34" s="4" t="s">
        <v>103</v>
      </c>
      <c r="J34" s="4"/>
      <c r="K34" s="9">
        <v>17</v>
      </c>
      <c r="L34" s="4"/>
      <c r="M34" s="9">
        <v>17</v>
      </c>
      <c r="N34" s="4"/>
      <c r="O34" s="9">
        <v>16660</v>
      </c>
      <c r="P34" s="4"/>
      <c r="Q34" s="9">
        <v>15422495200</v>
      </c>
      <c r="R34" s="4"/>
      <c r="S34" s="9">
        <v>15881298112</v>
      </c>
      <c r="T34" s="4"/>
      <c r="U34" s="9">
        <v>0</v>
      </c>
      <c r="V34" s="4"/>
      <c r="W34" s="9">
        <v>0</v>
      </c>
      <c r="X34" s="4"/>
      <c r="Y34" s="9">
        <v>16660</v>
      </c>
      <c r="Z34" s="4"/>
      <c r="AA34" s="9">
        <v>15972045343</v>
      </c>
      <c r="AB34" s="4"/>
      <c r="AC34" s="9">
        <v>0</v>
      </c>
      <c r="AD34" s="4"/>
      <c r="AE34" s="9">
        <v>0</v>
      </c>
      <c r="AF34" s="4"/>
      <c r="AG34" s="9">
        <v>0</v>
      </c>
      <c r="AH34" s="4"/>
      <c r="AI34" s="9">
        <v>0</v>
      </c>
      <c r="AJ34" s="4"/>
      <c r="AK34" s="10">
        <v>0</v>
      </c>
    </row>
    <row r="35" spans="1:37">
      <c r="A35" s="1" t="s">
        <v>104</v>
      </c>
      <c r="C35" s="4" t="s">
        <v>36</v>
      </c>
      <c r="D35" s="4"/>
      <c r="E35" s="4" t="s">
        <v>36</v>
      </c>
      <c r="F35" s="4"/>
      <c r="G35" s="4" t="s">
        <v>74</v>
      </c>
      <c r="H35" s="4"/>
      <c r="I35" s="4" t="s">
        <v>50</v>
      </c>
      <c r="J35" s="4"/>
      <c r="K35" s="9">
        <v>17</v>
      </c>
      <c r="L35" s="4"/>
      <c r="M35" s="9">
        <v>17</v>
      </c>
      <c r="N35" s="4"/>
      <c r="O35" s="9">
        <v>232254</v>
      </c>
      <c r="P35" s="4"/>
      <c r="Q35" s="9">
        <v>216591345070</v>
      </c>
      <c r="R35" s="4"/>
      <c r="S35" s="9">
        <v>223441028137</v>
      </c>
      <c r="T35" s="4"/>
      <c r="U35" s="9">
        <v>0</v>
      </c>
      <c r="V35" s="4"/>
      <c r="W35" s="9">
        <v>0</v>
      </c>
      <c r="X35" s="4"/>
      <c r="Y35" s="9">
        <v>85577</v>
      </c>
      <c r="Z35" s="4"/>
      <c r="AA35" s="9">
        <v>81985018923</v>
      </c>
      <c r="AB35" s="4"/>
      <c r="AC35" s="9">
        <v>146677</v>
      </c>
      <c r="AD35" s="4"/>
      <c r="AE35" s="9">
        <v>943658</v>
      </c>
      <c r="AF35" s="4"/>
      <c r="AG35" s="9">
        <v>136785453516</v>
      </c>
      <c r="AH35" s="4"/>
      <c r="AI35" s="9">
        <v>138387837123</v>
      </c>
      <c r="AJ35" s="4"/>
      <c r="AK35" s="10">
        <v>7.2451722580161165E-2</v>
      </c>
    </row>
    <row r="36" spans="1:37" ht="24.75" thickBo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>
        <f>SUM(Q9:Q35)</f>
        <v>1830988060319</v>
      </c>
      <c r="R36" s="4"/>
      <c r="S36" s="7">
        <f>SUM(S9:S35)</f>
        <v>1966389029356</v>
      </c>
      <c r="T36" s="4"/>
      <c r="U36" s="4"/>
      <c r="V36" s="4"/>
      <c r="W36" s="7">
        <f>SUM(W9:W35)</f>
        <v>0</v>
      </c>
      <c r="X36" s="4"/>
      <c r="Y36" s="4"/>
      <c r="Z36" s="4"/>
      <c r="AA36" s="7">
        <f>SUM(AA9:AA35)</f>
        <v>375099864783</v>
      </c>
      <c r="AB36" s="4"/>
      <c r="AC36" s="4"/>
      <c r="AD36" s="4"/>
      <c r="AE36" s="4"/>
      <c r="AF36" s="4"/>
      <c r="AG36" s="7">
        <f>SUM(AG9:AG35)</f>
        <v>1488584908022</v>
      </c>
      <c r="AH36" s="4"/>
      <c r="AI36" s="7">
        <f>SUM(AI9:AI35)</f>
        <v>1616000814590</v>
      </c>
      <c r="AJ36" s="4"/>
      <c r="AK36" s="11">
        <f>SUM(AK9:AK35)</f>
        <v>0.84604286866573308</v>
      </c>
    </row>
    <row r="37" spans="1:37" ht="24.75" thickTop="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I38" s="3"/>
    </row>
    <row r="39" spans="1:37">
      <c r="AI39" s="3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2"/>
  <sheetViews>
    <sheetView rightToLeft="1" workbookViewId="0">
      <selection activeCell="K18" sqref="K18"/>
    </sheetView>
  </sheetViews>
  <sheetFormatPr defaultRowHeight="24"/>
  <cols>
    <col min="1" max="1" width="30.855468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4.75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4.75">
      <c r="A7" s="18" t="s">
        <v>3</v>
      </c>
      <c r="C7" s="18" t="s">
        <v>7</v>
      </c>
      <c r="E7" s="18" t="s">
        <v>105</v>
      </c>
      <c r="G7" s="18" t="s">
        <v>106</v>
      </c>
      <c r="I7" s="18" t="s">
        <v>107</v>
      </c>
      <c r="K7" s="18" t="s">
        <v>108</v>
      </c>
      <c r="M7" s="18" t="s">
        <v>109</v>
      </c>
    </row>
    <row r="8" spans="1:13">
      <c r="A8" s="1" t="s">
        <v>59</v>
      </c>
      <c r="C8" s="9">
        <v>64328</v>
      </c>
      <c r="D8" s="4"/>
      <c r="E8" s="9">
        <v>670700</v>
      </c>
      <c r="F8" s="4"/>
      <c r="G8" s="9">
        <v>690783.07790000003</v>
      </c>
      <c r="H8" s="4"/>
      <c r="I8" s="4" t="s">
        <v>110</v>
      </c>
      <c r="J8" s="4"/>
      <c r="K8" s="9">
        <v>44436693835.151199</v>
      </c>
      <c r="M8" s="1" t="s">
        <v>178</v>
      </c>
    </row>
    <row r="9" spans="1:13">
      <c r="A9" s="1" t="s">
        <v>91</v>
      </c>
      <c r="C9" s="9">
        <v>459897</v>
      </c>
      <c r="D9" s="4"/>
      <c r="E9" s="9">
        <v>876255</v>
      </c>
      <c r="F9" s="4"/>
      <c r="G9" s="9">
        <v>877881.29689999996</v>
      </c>
      <c r="H9" s="4"/>
      <c r="I9" s="4" t="s">
        <v>111</v>
      </c>
      <c r="J9" s="4"/>
      <c r="K9" s="9">
        <v>403734974800.41901</v>
      </c>
      <c r="M9" s="1" t="s">
        <v>178</v>
      </c>
    </row>
    <row r="10" spans="1:13">
      <c r="A10" s="1" t="s">
        <v>104</v>
      </c>
      <c r="C10" s="9">
        <v>146677</v>
      </c>
      <c r="D10" s="4"/>
      <c r="E10" s="9">
        <v>958200</v>
      </c>
      <c r="F10" s="4"/>
      <c r="G10" s="9">
        <v>943658</v>
      </c>
      <c r="H10" s="4"/>
      <c r="I10" s="4" t="s">
        <v>112</v>
      </c>
      <c r="J10" s="4"/>
      <c r="K10" s="9">
        <v>138412924466</v>
      </c>
      <c r="M10" s="1" t="s">
        <v>178</v>
      </c>
    </row>
    <row r="11" spans="1:13">
      <c r="A11" s="1" t="s">
        <v>87</v>
      </c>
      <c r="C11" s="9">
        <v>100000</v>
      </c>
      <c r="D11" s="4"/>
      <c r="E11" s="9">
        <v>894809</v>
      </c>
      <c r="F11" s="4"/>
      <c r="G11" s="9">
        <v>892981.5466</v>
      </c>
      <c r="H11" s="4"/>
      <c r="I11" s="4" t="s">
        <v>113</v>
      </c>
      <c r="J11" s="4"/>
      <c r="K11" s="9">
        <v>89298154660</v>
      </c>
      <c r="M11" s="1" t="s">
        <v>178</v>
      </c>
    </row>
    <row r="12" spans="1:13">
      <c r="A12" s="1" t="s">
        <v>81</v>
      </c>
      <c r="C12" s="9">
        <v>337117</v>
      </c>
      <c r="D12" s="4"/>
      <c r="E12" s="9">
        <v>915035</v>
      </c>
      <c r="F12" s="4"/>
      <c r="G12" s="9">
        <v>908851.29819999996</v>
      </c>
      <c r="H12" s="4"/>
      <c r="I12" s="4" t="s">
        <v>114</v>
      </c>
      <c r="J12" s="4"/>
      <c r="K12" s="9">
        <v>306389223095.289</v>
      </c>
      <c r="M12" s="1" t="s">
        <v>178</v>
      </c>
    </row>
    <row r="13" spans="1:13">
      <c r="A13" s="1" t="s">
        <v>84</v>
      </c>
      <c r="C13" s="9">
        <v>55455</v>
      </c>
      <c r="D13" s="4"/>
      <c r="E13" s="9">
        <v>935964</v>
      </c>
      <c r="F13" s="4"/>
      <c r="G13" s="9">
        <v>936277</v>
      </c>
      <c r="H13" s="4"/>
      <c r="I13" s="4" t="s">
        <v>115</v>
      </c>
      <c r="J13" s="4"/>
      <c r="K13" s="9">
        <v>51921241035</v>
      </c>
      <c r="M13" s="1" t="s">
        <v>178</v>
      </c>
    </row>
    <row r="14" spans="1:13">
      <c r="A14" s="1" t="s">
        <v>93</v>
      </c>
      <c r="C14" s="9">
        <v>120000</v>
      </c>
      <c r="D14" s="4"/>
      <c r="E14" s="9">
        <v>933310</v>
      </c>
      <c r="F14" s="4"/>
      <c r="G14" s="9">
        <v>934400</v>
      </c>
      <c r="H14" s="4"/>
      <c r="I14" s="4" t="s">
        <v>116</v>
      </c>
      <c r="J14" s="4"/>
      <c r="K14" s="9">
        <v>112128000000</v>
      </c>
      <c r="M14" s="1" t="s">
        <v>178</v>
      </c>
    </row>
    <row r="15" spans="1:13">
      <c r="A15" s="1" t="s">
        <v>35</v>
      </c>
      <c r="C15" s="9">
        <v>49900</v>
      </c>
      <c r="D15" s="4"/>
      <c r="E15" s="9">
        <v>658340</v>
      </c>
      <c r="F15" s="4"/>
      <c r="G15" s="9">
        <v>636822</v>
      </c>
      <c r="H15" s="4"/>
      <c r="I15" s="4" t="s">
        <v>117</v>
      </c>
      <c r="J15" s="4"/>
      <c r="K15" s="9">
        <v>31777417800</v>
      </c>
      <c r="M15" s="1" t="s">
        <v>178</v>
      </c>
    </row>
    <row r="16" spans="1:13">
      <c r="A16" s="1" t="s">
        <v>48</v>
      </c>
      <c r="C16" s="9">
        <v>86678</v>
      </c>
      <c r="D16" s="4"/>
      <c r="E16" s="9">
        <v>844000</v>
      </c>
      <c r="F16" s="4"/>
      <c r="G16" s="9">
        <v>849810.39630000002</v>
      </c>
      <c r="H16" s="4"/>
      <c r="I16" s="4" t="s">
        <v>118</v>
      </c>
      <c r="J16" s="4"/>
      <c r="K16" s="9">
        <v>73659865530.491394</v>
      </c>
      <c r="M16" s="1" t="s">
        <v>178</v>
      </c>
    </row>
    <row r="17" spans="1:13">
      <c r="A17" s="1" t="s">
        <v>96</v>
      </c>
      <c r="C17" s="9">
        <v>190000</v>
      </c>
      <c r="D17" s="4"/>
      <c r="E17" s="9">
        <v>849000</v>
      </c>
      <c r="F17" s="4"/>
      <c r="G17" s="9">
        <v>854244.74569999997</v>
      </c>
      <c r="H17" s="4"/>
      <c r="I17" s="4" t="s">
        <v>119</v>
      </c>
      <c r="J17" s="4"/>
      <c r="K17" s="9">
        <v>162306501683</v>
      </c>
      <c r="M17" s="1" t="s">
        <v>178</v>
      </c>
    </row>
    <row r="18" spans="1:13" ht="24.75" thickBot="1">
      <c r="C18" s="4"/>
      <c r="D18" s="4"/>
      <c r="E18" s="4"/>
      <c r="F18" s="4"/>
      <c r="G18" s="4"/>
      <c r="H18" s="4"/>
      <c r="I18" s="4"/>
      <c r="J18" s="4"/>
      <c r="K18" s="7">
        <f>SUM(K8:K17)</f>
        <v>1414064996905.3506</v>
      </c>
    </row>
    <row r="19" spans="1:13" ht="24.75" thickTop="1">
      <c r="C19" s="4"/>
      <c r="D19" s="4"/>
      <c r="E19" s="4"/>
      <c r="F19" s="4"/>
      <c r="G19" s="4"/>
      <c r="H19" s="4"/>
      <c r="I19" s="4"/>
      <c r="J19" s="4"/>
      <c r="K19" s="4"/>
    </row>
    <row r="20" spans="1:13">
      <c r="C20" s="4"/>
      <c r="D20" s="4"/>
      <c r="E20" s="4"/>
      <c r="F20" s="4"/>
      <c r="G20" s="4"/>
      <c r="H20" s="4"/>
      <c r="I20" s="4"/>
      <c r="J20" s="4"/>
      <c r="K20" s="4"/>
    </row>
    <row r="21" spans="1:13">
      <c r="C21" s="4"/>
      <c r="D21" s="4"/>
      <c r="E21" s="4"/>
      <c r="F21" s="4"/>
      <c r="G21" s="4"/>
      <c r="H21" s="4"/>
      <c r="I21" s="4"/>
      <c r="J21" s="4"/>
      <c r="K21" s="4"/>
    </row>
    <row r="22" spans="1:13">
      <c r="C22" s="4"/>
      <c r="D22" s="4"/>
      <c r="E22" s="4"/>
      <c r="F22" s="4"/>
      <c r="G22" s="4"/>
      <c r="H22" s="4"/>
      <c r="I22" s="4"/>
      <c r="J22" s="4"/>
      <c r="K22" s="4"/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ignoredErrors>
    <ignoredError sqref="I8:I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S8" sqref="S8:S11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>
      <c r="A6" s="17" t="s">
        <v>121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H6" s="18" t="s">
        <v>122</v>
      </c>
      <c r="I6" s="18" t="s">
        <v>122</v>
      </c>
      <c r="K6" s="18" t="s">
        <v>177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1" ht="24.75">
      <c r="A7" s="18" t="s">
        <v>121</v>
      </c>
      <c r="C7" s="18" t="s">
        <v>123</v>
      </c>
      <c r="E7" s="18" t="s">
        <v>124</v>
      </c>
      <c r="G7" s="18" t="s">
        <v>125</v>
      </c>
      <c r="I7" s="18" t="s">
        <v>33</v>
      </c>
      <c r="K7" s="18" t="s">
        <v>126</v>
      </c>
      <c r="M7" s="18" t="s">
        <v>127</v>
      </c>
      <c r="O7" s="18" t="s">
        <v>128</v>
      </c>
      <c r="Q7" s="18" t="s">
        <v>126</v>
      </c>
      <c r="S7" s="18" t="s">
        <v>120</v>
      </c>
    </row>
    <row r="8" spans="1:21">
      <c r="A8" s="1" t="s">
        <v>129</v>
      </c>
      <c r="C8" s="4" t="s">
        <v>130</v>
      </c>
      <c r="D8" s="4"/>
      <c r="E8" s="4" t="s">
        <v>131</v>
      </c>
      <c r="F8" s="4"/>
      <c r="G8" s="4" t="s">
        <v>132</v>
      </c>
      <c r="H8" s="4"/>
      <c r="I8" s="9">
        <v>8</v>
      </c>
      <c r="J8" s="4"/>
      <c r="K8" s="9">
        <v>10486532</v>
      </c>
      <c r="L8" s="4"/>
      <c r="M8" s="9">
        <v>47240041658</v>
      </c>
      <c r="N8" s="4"/>
      <c r="O8" s="9">
        <v>47000700000</v>
      </c>
      <c r="P8" s="4"/>
      <c r="Q8" s="9">
        <v>249828190</v>
      </c>
      <c r="R8" s="4"/>
      <c r="S8" s="10">
        <v>1.3079532920581719E-4</v>
      </c>
      <c r="T8" s="4"/>
      <c r="U8" s="4"/>
    </row>
    <row r="9" spans="1:21">
      <c r="A9" s="1" t="s">
        <v>129</v>
      </c>
      <c r="C9" s="4" t="s">
        <v>133</v>
      </c>
      <c r="D9" s="4"/>
      <c r="E9" s="4" t="s">
        <v>134</v>
      </c>
      <c r="F9" s="4"/>
      <c r="G9" s="4" t="s">
        <v>135</v>
      </c>
      <c r="H9" s="4"/>
      <c r="I9" s="9">
        <v>8</v>
      </c>
      <c r="J9" s="4"/>
      <c r="K9" s="9">
        <v>2657734579</v>
      </c>
      <c r="L9" s="4"/>
      <c r="M9" s="9">
        <v>7168699573</v>
      </c>
      <c r="N9" s="4"/>
      <c r="O9" s="9">
        <v>6930500000</v>
      </c>
      <c r="P9" s="4"/>
      <c r="Q9" s="9">
        <v>2895934152</v>
      </c>
      <c r="R9" s="4"/>
      <c r="S9" s="10">
        <v>1.5161405955397148E-3</v>
      </c>
      <c r="T9" s="4"/>
      <c r="U9" s="4"/>
    </row>
    <row r="10" spans="1:21">
      <c r="A10" s="1" t="s">
        <v>136</v>
      </c>
      <c r="C10" s="4" t="s">
        <v>137</v>
      </c>
      <c r="D10" s="4"/>
      <c r="E10" s="4" t="s">
        <v>131</v>
      </c>
      <c r="F10" s="4"/>
      <c r="G10" s="4" t="s">
        <v>138</v>
      </c>
      <c r="H10" s="4"/>
      <c r="I10" s="9">
        <v>8</v>
      </c>
      <c r="J10" s="4"/>
      <c r="K10" s="9">
        <v>12849174988</v>
      </c>
      <c r="L10" s="4"/>
      <c r="M10" s="9">
        <v>535528294566</v>
      </c>
      <c r="N10" s="4"/>
      <c r="O10" s="9">
        <v>532812955519</v>
      </c>
      <c r="P10" s="4"/>
      <c r="Q10" s="9">
        <v>15564514035</v>
      </c>
      <c r="R10" s="4"/>
      <c r="S10" s="10">
        <v>8.148663035730223E-3</v>
      </c>
      <c r="T10" s="4"/>
      <c r="U10" s="4"/>
    </row>
    <row r="11" spans="1:21">
      <c r="A11" s="1" t="s">
        <v>139</v>
      </c>
      <c r="C11" s="4" t="s">
        <v>140</v>
      </c>
      <c r="D11" s="4"/>
      <c r="E11" s="4" t="s">
        <v>131</v>
      </c>
      <c r="F11" s="4"/>
      <c r="G11" s="4" t="s">
        <v>141</v>
      </c>
      <c r="H11" s="4"/>
      <c r="I11" s="9">
        <v>8</v>
      </c>
      <c r="J11" s="4"/>
      <c r="K11" s="9">
        <v>13084026039</v>
      </c>
      <c r="L11" s="4"/>
      <c r="M11" s="9">
        <v>15091511451</v>
      </c>
      <c r="N11" s="4"/>
      <c r="O11" s="9">
        <v>24001000000</v>
      </c>
      <c r="P11" s="4"/>
      <c r="Q11" s="9">
        <v>4174537490</v>
      </c>
      <c r="R11" s="4"/>
      <c r="S11" s="10">
        <v>2.1855420130393443E-3</v>
      </c>
      <c r="T11" s="4"/>
      <c r="U11" s="4"/>
    </row>
    <row r="12" spans="1:21" ht="24.75" thickBot="1">
      <c r="C12" s="4"/>
      <c r="D12" s="4"/>
      <c r="E12" s="4"/>
      <c r="F12" s="4"/>
      <c r="G12" s="4"/>
      <c r="H12" s="4"/>
      <c r="I12" s="4"/>
      <c r="J12" s="4"/>
      <c r="K12" s="7">
        <f>SUM(K8:K11)</f>
        <v>28601422138</v>
      </c>
      <c r="L12" s="4"/>
      <c r="M12" s="7">
        <f>SUM(M8:M11)</f>
        <v>605028547248</v>
      </c>
      <c r="N12" s="4"/>
      <c r="O12" s="7">
        <f>SUM(O8:O11)</f>
        <v>610745155519</v>
      </c>
      <c r="P12" s="4"/>
      <c r="Q12" s="7">
        <f>SUM(Q8:Q11)</f>
        <v>22884813867</v>
      </c>
      <c r="R12" s="4"/>
      <c r="S12" s="11">
        <f>SUM(S8:S11)</f>
        <v>1.19811409735151E-2</v>
      </c>
      <c r="T12" s="4"/>
      <c r="U12" s="4"/>
    </row>
    <row r="13" spans="1:21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zoomScale="110" zoomScaleNormal="110" workbookViewId="0">
      <selection activeCell="M17" sqref="M17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143</v>
      </c>
      <c r="B6" s="18" t="s">
        <v>143</v>
      </c>
      <c r="C6" s="18" t="s">
        <v>143</v>
      </c>
      <c r="D6" s="18" t="s">
        <v>143</v>
      </c>
      <c r="E6" s="18" t="s">
        <v>143</v>
      </c>
      <c r="F6" s="18" t="s">
        <v>143</v>
      </c>
      <c r="G6" s="18" t="s">
        <v>143</v>
      </c>
      <c r="I6" s="18" t="s">
        <v>144</v>
      </c>
      <c r="J6" s="18" t="s">
        <v>144</v>
      </c>
      <c r="K6" s="18" t="s">
        <v>144</v>
      </c>
      <c r="L6" s="18" t="s">
        <v>144</v>
      </c>
      <c r="M6" s="18" t="s">
        <v>144</v>
      </c>
      <c r="O6" s="18" t="s">
        <v>145</v>
      </c>
      <c r="P6" s="18" t="s">
        <v>145</v>
      </c>
      <c r="Q6" s="18" t="s">
        <v>145</v>
      </c>
      <c r="R6" s="18" t="s">
        <v>145</v>
      </c>
      <c r="S6" s="18" t="s">
        <v>145</v>
      </c>
    </row>
    <row r="7" spans="1:19" ht="24.75">
      <c r="A7" s="18" t="s">
        <v>146</v>
      </c>
      <c r="C7" s="18" t="s">
        <v>147</v>
      </c>
      <c r="E7" s="18" t="s">
        <v>32</v>
      </c>
      <c r="G7" s="18" t="s">
        <v>33</v>
      </c>
      <c r="I7" s="18" t="s">
        <v>148</v>
      </c>
      <c r="K7" s="18" t="s">
        <v>149</v>
      </c>
      <c r="M7" s="18" t="s">
        <v>150</v>
      </c>
      <c r="O7" s="18" t="s">
        <v>148</v>
      </c>
      <c r="Q7" s="18" t="s">
        <v>149</v>
      </c>
      <c r="S7" s="18" t="s">
        <v>150</v>
      </c>
    </row>
    <row r="8" spans="1:19">
      <c r="A8" s="1" t="s">
        <v>151</v>
      </c>
      <c r="C8" s="4" t="s">
        <v>179</v>
      </c>
      <c r="E8" s="4" t="s">
        <v>153</v>
      </c>
      <c r="F8" s="4"/>
      <c r="G8" s="9">
        <v>18</v>
      </c>
      <c r="H8" s="4"/>
      <c r="I8" s="9">
        <v>0</v>
      </c>
      <c r="J8" s="4"/>
      <c r="K8" s="4">
        <v>0</v>
      </c>
      <c r="L8" s="4"/>
      <c r="M8" s="9">
        <v>0</v>
      </c>
      <c r="N8" s="4"/>
      <c r="O8" s="9">
        <v>3820286</v>
      </c>
      <c r="P8" s="4"/>
      <c r="Q8" s="9">
        <v>0</v>
      </c>
      <c r="R8" s="4"/>
      <c r="S8" s="9">
        <v>3820286</v>
      </c>
    </row>
    <row r="9" spans="1:19">
      <c r="A9" s="1" t="s">
        <v>154</v>
      </c>
      <c r="C9" s="4" t="s">
        <v>179</v>
      </c>
      <c r="E9" s="4" t="s">
        <v>155</v>
      </c>
      <c r="F9" s="4"/>
      <c r="G9" s="9">
        <v>16</v>
      </c>
      <c r="H9" s="4"/>
      <c r="I9" s="9">
        <v>0</v>
      </c>
      <c r="J9" s="4"/>
      <c r="K9" s="4">
        <v>0</v>
      </c>
      <c r="L9" s="4"/>
      <c r="M9" s="9">
        <v>0</v>
      </c>
      <c r="N9" s="4"/>
      <c r="O9" s="9">
        <v>37828264</v>
      </c>
      <c r="P9" s="4"/>
      <c r="Q9" s="9">
        <v>0</v>
      </c>
      <c r="R9" s="4"/>
      <c r="S9" s="9">
        <v>37828264</v>
      </c>
    </row>
    <row r="10" spans="1:19">
      <c r="A10" s="1" t="s">
        <v>104</v>
      </c>
      <c r="C10" s="4" t="s">
        <v>179</v>
      </c>
      <c r="E10" s="4" t="s">
        <v>50</v>
      </c>
      <c r="F10" s="4"/>
      <c r="G10" s="9">
        <v>17</v>
      </c>
      <c r="H10" s="4"/>
      <c r="I10" s="9">
        <v>3331302589</v>
      </c>
      <c r="J10" s="4"/>
      <c r="K10" s="4">
        <v>0</v>
      </c>
      <c r="L10" s="4"/>
      <c r="M10" s="9">
        <v>3331302589</v>
      </c>
      <c r="N10" s="4"/>
      <c r="O10" s="9">
        <v>6435732219</v>
      </c>
      <c r="P10" s="4"/>
      <c r="Q10" s="9">
        <v>0</v>
      </c>
      <c r="R10" s="4"/>
      <c r="S10" s="9">
        <v>6435732219</v>
      </c>
    </row>
    <row r="11" spans="1:19">
      <c r="A11" s="1" t="s">
        <v>102</v>
      </c>
      <c r="C11" s="4" t="s">
        <v>179</v>
      </c>
      <c r="E11" s="4" t="s">
        <v>103</v>
      </c>
      <c r="F11" s="4"/>
      <c r="G11" s="9">
        <v>17</v>
      </c>
      <c r="H11" s="4"/>
      <c r="I11" s="9">
        <v>48104270</v>
      </c>
      <c r="J11" s="4"/>
      <c r="K11" s="4">
        <v>0</v>
      </c>
      <c r="L11" s="4"/>
      <c r="M11" s="9">
        <v>48104270</v>
      </c>
      <c r="N11" s="4"/>
      <c r="O11" s="9">
        <v>453867290</v>
      </c>
      <c r="P11" s="4"/>
      <c r="Q11" s="9">
        <v>0</v>
      </c>
      <c r="R11" s="4"/>
      <c r="S11" s="9">
        <v>453867290</v>
      </c>
    </row>
    <row r="12" spans="1:19">
      <c r="A12" s="1" t="s">
        <v>129</v>
      </c>
      <c r="C12" s="9">
        <v>1</v>
      </c>
      <c r="E12" s="4" t="s">
        <v>179</v>
      </c>
      <c r="F12" s="4"/>
      <c r="G12" s="9">
        <v>8</v>
      </c>
      <c r="H12" s="4"/>
      <c r="I12" s="9">
        <v>41658</v>
      </c>
      <c r="J12" s="4"/>
      <c r="K12" s="9">
        <v>0</v>
      </c>
      <c r="L12" s="4"/>
      <c r="M12" s="9">
        <v>41658</v>
      </c>
      <c r="N12" s="4"/>
      <c r="O12" s="9">
        <v>90917</v>
      </c>
      <c r="P12" s="4"/>
      <c r="Q12" s="9">
        <v>0</v>
      </c>
      <c r="R12" s="4"/>
      <c r="S12" s="9">
        <v>90917</v>
      </c>
    </row>
    <row r="13" spans="1:19">
      <c r="A13" s="1" t="s">
        <v>136</v>
      </c>
      <c r="C13" s="9">
        <v>17</v>
      </c>
      <c r="E13" s="4" t="s">
        <v>179</v>
      </c>
      <c r="F13" s="4"/>
      <c r="G13" s="9">
        <v>8</v>
      </c>
      <c r="H13" s="4"/>
      <c r="I13" s="9">
        <v>24331277</v>
      </c>
      <c r="J13" s="4"/>
      <c r="K13" s="9">
        <v>0</v>
      </c>
      <c r="L13" s="4"/>
      <c r="M13" s="9">
        <v>24331277</v>
      </c>
      <c r="N13" s="4"/>
      <c r="O13" s="9">
        <v>26376433</v>
      </c>
      <c r="P13" s="4"/>
      <c r="Q13" s="9">
        <v>0</v>
      </c>
      <c r="R13" s="4"/>
      <c r="S13" s="9">
        <v>26376433</v>
      </c>
    </row>
    <row r="14" spans="1:19">
      <c r="A14" s="1" t="s">
        <v>139</v>
      </c>
      <c r="C14" s="9">
        <v>17</v>
      </c>
      <c r="E14" s="4" t="s">
        <v>179</v>
      </c>
      <c r="F14" s="4"/>
      <c r="G14" s="9">
        <v>8</v>
      </c>
      <c r="H14" s="4"/>
      <c r="I14" s="9">
        <v>40092</v>
      </c>
      <c r="J14" s="4"/>
      <c r="K14" s="9">
        <v>0</v>
      </c>
      <c r="L14" s="4"/>
      <c r="M14" s="9">
        <v>40092</v>
      </c>
      <c r="N14" s="4"/>
      <c r="O14" s="9">
        <v>81247</v>
      </c>
      <c r="P14" s="4"/>
      <c r="Q14" s="9">
        <v>0</v>
      </c>
      <c r="R14" s="4"/>
      <c r="S14" s="9">
        <v>81247</v>
      </c>
    </row>
    <row r="15" spans="1:19" ht="24.75" thickBot="1">
      <c r="C15" s="4"/>
      <c r="E15" s="4"/>
      <c r="F15" s="4"/>
      <c r="G15" s="4"/>
      <c r="H15" s="4"/>
      <c r="I15" s="7">
        <f>SUM(I8:I14)</f>
        <v>3403819886</v>
      </c>
      <c r="J15" s="4"/>
      <c r="K15" s="6">
        <f>SUM(K8:K14)</f>
        <v>0</v>
      </c>
      <c r="L15" s="4"/>
      <c r="M15" s="7">
        <f>SUM(M8:M14)</f>
        <v>3403819886</v>
      </c>
      <c r="N15" s="4"/>
      <c r="O15" s="7">
        <f>SUM(O8:O14)</f>
        <v>6957796656</v>
      </c>
      <c r="P15" s="4"/>
      <c r="Q15" s="7">
        <f>SUM(Q8:Q14)</f>
        <v>0</v>
      </c>
      <c r="R15" s="4"/>
      <c r="S15" s="7">
        <f>SUM(S8:S14)</f>
        <v>6957796656</v>
      </c>
    </row>
    <row r="16" spans="1:19" ht="24.75" thickTop="1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9"/>
    </row>
    <row r="18" spans="19:19">
      <c r="S18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4" sqref="E14"/>
    </sheetView>
  </sheetViews>
  <sheetFormatPr defaultRowHeight="24"/>
  <cols>
    <col min="1" max="1" width="25" style="1" bestFit="1" customWidth="1"/>
    <col min="2" max="2" width="1" style="1" customWidth="1"/>
    <col min="3" max="3" width="23.710937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/>
      <c r="C2" s="17"/>
      <c r="D2" s="17"/>
      <c r="E2" s="17"/>
      <c r="F2" s="17"/>
      <c r="G2" s="17"/>
    </row>
    <row r="3" spans="1:7" ht="24.75">
      <c r="A3" s="17" t="s">
        <v>142</v>
      </c>
      <c r="B3" s="17"/>
      <c r="C3" s="17"/>
      <c r="D3" s="17"/>
      <c r="E3" s="17"/>
      <c r="F3" s="17"/>
      <c r="G3" s="17"/>
    </row>
    <row r="4" spans="1:7" ht="24.75">
      <c r="A4" s="17" t="s">
        <v>2</v>
      </c>
      <c r="B4" s="17"/>
      <c r="C4" s="17"/>
      <c r="D4" s="17"/>
      <c r="E4" s="17"/>
      <c r="F4" s="17"/>
      <c r="G4" s="17"/>
    </row>
    <row r="6" spans="1:7" ht="24.75">
      <c r="A6" s="18" t="s">
        <v>146</v>
      </c>
      <c r="C6" s="18" t="s">
        <v>126</v>
      </c>
      <c r="E6" s="18" t="s">
        <v>165</v>
      </c>
      <c r="G6" s="18" t="s">
        <v>13</v>
      </c>
    </row>
    <row r="7" spans="1:7">
      <c r="A7" s="1" t="s">
        <v>174</v>
      </c>
      <c r="C7" s="9">
        <v>6032306461</v>
      </c>
      <c r="E7" s="10">
        <f>C7/$C$10</f>
        <v>0.17166852561196114</v>
      </c>
      <c r="G7" s="10">
        <v>3.158160451936481E-3</v>
      </c>
    </row>
    <row r="8" spans="1:7">
      <c r="A8" s="1" t="s">
        <v>175</v>
      </c>
      <c r="C8" s="9">
        <v>29082549283</v>
      </c>
      <c r="E8" s="10">
        <f t="shared" ref="E8:E9" si="0">C8/$C$10</f>
        <v>0.82763672381826747</v>
      </c>
      <c r="G8" s="10">
        <v>1.5225910285041843E-2</v>
      </c>
    </row>
    <row r="9" spans="1:7">
      <c r="A9" s="1" t="s">
        <v>176</v>
      </c>
      <c r="C9" s="9">
        <v>24413027</v>
      </c>
      <c r="E9" s="10">
        <f t="shared" si="0"/>
        <v>6.9475056977132566E-4</v>
      </c>
      <c r="G9" s="10">
        <v>1.2781223381458688E-5</v>
      </c>
    </row>
    <row r="10" spans="1:7" ht="24.75" thickBot="1">
      <c r="C10" s="7">
        <f>SUM(C7:C9)</f>
        <v>35139268771</v>
      </c>
      <c r="E10" s="11">
        <f>SUM(E7:E9)</f>
        <v>0.99999999999999989</v>
      </c>
      <c r="G10" s="12">
        <f>SUM(G7:G9)</f>
        <v>1.8396851960359784E-2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3"/>
  <sheetViews>
    <sheetView rightToLeft="1" topLeftCell="A25" workbookViewId="0">
      <selection activeCell="I38" sqref="I38:Q44"/>
    </sheetView>
  </sheetViews>
  <sheetFormatPr defaultRowHeight="24"/>
  <cols>
    <col min="1" max="1" width="30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H6" s="18" t="s">
        <v>144</v>
      </c>
      <c r="I6" s="18" t="s">
        <v>144</v>
      </c>
      <c r="K6" s="18" t="s">
        <v>145</v>
      </c>
      <c r="L6" s="18" t="s">
        <v>145</v>
      </c>
      <c r="M6" s="18" t="s">
        <v>145</v>
      </c>
      <c r="N6" s="18" t="s">
        <v>145</v>
      </c>
      <c r="O6" s="18" t="s">
        <v>145</v>
      </c>
      <c r="P6" s="18" t="s">
        <v>145</v>
      </c>
      <c r="Q6" s="18" t="s">
        <v>145</v>
      </c>
    </row>
    <row r="7" spans="1:17" ht="24.75">
      <c r="A7" s="18" t="s">
        <v>3</v>
      </c>
      <c r="C7" s="18" t="s">
        <v>7</v>
      </c>
      <c r="E7" s="18" t="s">
        <v>156</v>
      </c>
      <c r="G7" s="18" t="s">
        <v>157</v>
      </c>
      <c r="I7" s="18" t="s">
        <v>158</v>
      </c>
      <c r="K7" s="18" t="s">
        <v>7</v>
      </c>
      <c r="M7" s="18" t="s">
        <v>156</v>
      </c>
      <c r="O7" s="18" t="s">
        <v>157</v>
      </c>
      <c r="Q7" s="18" t="s">
        <v>158</v>
      </c>
    </row>
    <row r="8" spans="1:17">
      <c r="A8" s="1" t="s">
        <v>17</v>
      </c>
      <c r="C8" s="8">
        <v>2278729</v>
      </c>
      <c r="D8" s="8"/>
      <c r="E8" s="8">
        <v>18279926438</v>
      </c>
      <c r="F8" s="8"/>
      <c r="G8" s="8">
        <v>18174046792</v>
      </c>
      <c r="H8" s="8"/>
      <c r="I8" s="8">
        <f>E8-G8</f>
        <v>105879646</v>
      </c>
      <c r="J8" s="8"/>
      <c r="K8" s="8">
        <v>2278729</v>
      </c>
      <c r="L8" s="8"/>
      <c r="M8" s="8">
        <v>18279926438</v>
      </c>
      <c r="N8" s="8"/>
      <c r="O8" s="8">
        <v>18173350077</v>
      </c>
      <c r="P8" s="8"/>
      <c r="Q8" s="8">
        <f>M8-O8</f>
        <v>106576361</v>
      </c>
    </row>
    <row r="9" spans="1:17">
      <c r="A9" s="1" t="s">
        <v>19</v>
      </c>
      <c r="C9" s="8">
        <v>4337498</v>
      </c>
      <c r="D9" s="8"/>
      <c r="E9" s="8">
        <v>11029302730</v>
      </c>
      <c r="F9" s="8"/>
      <c r="G9" s="8">
        <v>11030934877</v>
      </c>
      <c r="H9" s="8"/>
      <c r="I9" s="8">
        <f t="shared" ref="I9:I36" si="0">E9-G9</f>
        <v>-1632147</v>
      </c>
      <c r="J9" s="8"/>
      <c r="K9" s="8">
        <v>4337498</v>
      </c>
      <c r="L9" s="8"/>
      <c r="M9" s="8">
        <v>11029302730</v>
      </c>
      <c r="N9" s="8"/>
      <c r="O9" s="8">
        <v>11030934877</v>
      </c>
      <c r="P9" s="8"/>
      <c r="Q9" s="8">
        <f t="shared" ref="Q9:Q36" si="1">M9-O9</f>
        <v>-1632147</v>
      </c>
    </row>
    <row r="10" spans="1:17">
      <c r="A10" s="1" t="s">
        <v>15</v>
      </c>
      <c r="C10" s="8">
        <v>91983</v>
      </c>
      <c r="D10" s="8"/>
      <c r="E10" s="8">
        <v>1463885575</v>
      </c>
      <c r="F10" s="8"/>
      <c r="G10" s="8">
        <v>1455741595</v>
      </c>
      <c r="H10" s="8"/>
      <c r="I10" s="8">
        <f t="shared" si="0"/>
        <v>8143980</v>
      </c>
      <c r="J10" s="8"/>
      <c r="K10" s="8">
        <v>91983</v>
      </c>
      <c r="L10" s="8"/>
      <c r="M10" s="8">
        <v>1463885575</v>
      </c>
      <c r="N10" s="8"/>
      <c r="O10" s="8">
        <v>1446968681</v>
      </c>
      <c r="P10" s="8"/>
      <c r="Q10" s="8">
        <f t="shared" si="1"/>
        <v>16916894</v>
      </c>
    </row>
    <row r="11" spans="1:17">
      <c r="A11" s="1" t="s">
        <v>18</v>
      </c>
      <c r="C11" s="8">
        <v>6497167</v>
      </c>
      <c r="D11" s="8"/>
      <c r="E11" s="8">
        <v>41463626857</v>
      </c>
      <c r="F11" s="8"/>
      <c r="G11" s="8">
        <v>41308636005</v>
      </c>
      <c r="H11" s="8"/>
      <c r="I11" s="8">
        <f t="shared" si="0"/>
        <v>154990852</v>
      </c>
      <c r="J11" s="8"/>
      <c r="K11" s="8">
        <v>6497167</v>
      </c>
      <c r="L11" s="8"/>
      <c r="M11" s="8">
        <v>41463626857</v>
      </c>
      <c r="N11" s="8"/>
      <c r="O11" s="8">
        <v>41230387636</v>
      </c>
      <c r="P11" s="8"/>
      <c r="Q11" s="8">
        <f t="shared" si="1"/>
        <v>233239221</v>
      </c>
    </row>
    <row r="12" spans="1:17">
      <c r="A12" s="1" t="s">
        <v>16</v>
      </c>
      <c r="C12" s="8">
        <v>11000000</v>
      </c>
      <c r="D12" s="8"/>
      <c r="E12" s="8">
        <v>112614930450</v>
      </c>
      <c r="F12" s="8"/>
      <c r="G12" s="8">
        <v>110613907800</v>
      </c>
      <c r="H12" s="8"/>
      <c r="I12" s="8">
        <f t="shared" si="0"/>
        <v>2001022650</v>
      </c>
      <c r="J12" s="8"/>
      <c r="K12" s="8">
        <v>11000000</v>
      </c>
      <c r="L12" s="8"/>
      <c r="M12" s="8">
        <v>112614930450</v>
      </c>
      <c r="N12" s="8"/>
      <c r="O12" s="8">
        <v>108776903400</v>
      </c>
      <c r="P12" s="8"/>
      <c r="Q12" s="8">
        <f t="shared" si="1"/>
        <v>3838027050</v>
      </c>
    </row>
    <row r="13" spans="1:17">
      <c r="A13" s="1" t="s">
        <v>35</v>
      </c>
      <c r="C13" s="8">
        <v>49900</v>
      </c>
      <c r="D13" s="8"/>
      <c r="E13" s="8">
        <v>31771658143</v>
      </c>
      <c r="F13" s="8"/>
      <c r="G13" s="8">
        <v>31771658143</v>
      </c>
      <c r="H13" s="8"/>
      <c r="I13" s="8">
        <f t="shared" si="0"/>
        <v>0</v>
      </c>
      <c r="J13" s="8"/>
      <c r="K13" s="8">
        <v>49900</v>
      </c>
      <c r="L13" s="8"/>
      <c r="M13" s="8">
        <v>31771658143</v>
      </c>
      <c r="N13" s="8"/>
      <c r="O13" s="8">
        <v>31771658143</v>
      </c>
      <c r="P13" s="8"/>
      <c r="Q13" s="8">
        <f t="shared" si="1"/>
        <v>0</v>
      </c>
    </row>
    <row r="14" spans="1:17">
      <c r="A14" s="1" t="s">
        <v>93</v>
      </c>
      <c r="C14" s="8">
        <v>120000</v>
      </c>
      <c r="D14" s="8"/>
      <c r="E14" s="8">
        <v>112107676800</v>
      </c>
      <c r="F14" s="8"/>
      <c r="G14" s="8">
        <v>112140902664</v>
      </c>
      <c r="H14" s="8"/>
      <c r="I14" s="8">
        <f t="shared" si="0"/>
        <v>-33225864</v>
      </c>
      <c r="J14" s="8"/>
      <c r="K14" s="8">
        <v>120000</v>
      </c>
      <c r="L14" s="8"/>
      <c r="M14" s="8">
        <v>112107676800</v>
      </c>
      <c r="N14" s="8"/>
      <c r="O14" s="8">
        <v>110383111006</v>
      </c>
      <c r="P14" s="8"/>
      <c r="Q14" s="8">
        <f t="shared" si="1"/>
        <v>1724565794</v>
      </c>
    </row>
    <row r="15" spans="1:17">
      <c r="A15" s="1" t="s">
        <v>104</v>
      </c>
      <c r="C15" s="8">
        <v>146677</v>
      </c>
      <c r="D15" s="8"/>
      <c r="E15" s="8">
        <v>138387837123</v>
      </c>
      <c r="F15" s="8"/>
      <c r="G15" s="8">
        <v>141940287244</v>
      </c>
      <c r="H15" s="8"/>
      <c r="I15" s="8">
        <f t="shared" si="0"/>
        <v>-3552450121</v>
      </c>
      <c r="J15" s="8"/>
      <c r="K15" s="8">
        <v>146677</v>
      </c>
      <c r="L15" s="8"/>
      <c r="M15" s="8">
        <v>138387837123</v>
      </c>
      <c r="N15" s="8"/>
      <c r="O15" s="8">
        <v>139690386107</v>
      </c>
      <c r="P15" s="8"/>
      <c r="Q15" s="8">
        <f t="shared" si="1"/>
        <v>-1302548984</v>
      </c>
    </row>
    <row r="16" spans="1:17">
      <c r="A16" s="1" t="s">
        <v>48</v>
      </c>
      <c r="C16" s="8">
        <v>86678</v>
      </c>
      <c r="D16" s="8"/>
      <c r="E16" s="8">
        <v>73646514679</v>
      </c>
      <c r="F16" s="8"/>
      <c r="G16" s="8">
        <v>72331599718</v>
      </c>
      <c r="H16" s="8"/>
      <c r="I16" s="8">
        <f t="shared" si="0"/>
        <v>1314914961</v>
      </c>
      <c r="J16" s="8"/>
      <c r="K16" s="8">
        <v>86678</v>
      </c>
      <c r="L16" s="8"/>
      <c r="M16" s="8">
        <v>73646514679</v>
      </c>
      <c r="N16" s="8"/>
      <c r="O16" s="8">
        <v>71082835921</v>
      </c>
      <c r="P16" s="8"/>
      <c r="Q16" s="8">
        <f t="shared" si="1"/>
        <v>2563678758</v>
      </c>
    </row>
    <row r="17" spans="1:17">
      <c r="A17" s="1" t="s">
        <v>59</v>
      </c>
      <c r="C17" s="8">
        <v>64328</v>
      </c>
      <c r="D17" s="8"/>
      <c r="E17" s="8">
        <v>44428639684</v>
      </c>
      <c r="F17" s="8"/>
      <c r="G17" s="8">
        <v>43658907091</v>
      </c>
      <c r="H17" s="8"/>
      <c r="I17" s="8">
        <f t="shared" si="0"/>
        <v>769732593</v>
      </c>
      <c r="J17" s="8"/>
      <c r="K17" s="8">
        <v>64328</v>
      </c>
      <c r="L17" s="8"/>
      <c r="M17" s="8">
        <v>44428639684</v>
      </c>
      <c r="N17" s="8"/>
      <c r="O17" s="8">
        <v>42927511050</v>
      </c>
      <c r="P17" s="8"/>
      <c r="Q17" s="8">
        <f t="shared" si="1"/>
        <v>1501128634</v>
      </c>
    </row>
    <row r="18" spans="1:17">
      <c r="A18" s="1" t="s">
        <v>91</v>
      </c>
      <c r="C18" s="8">
        <v>459897</v>
      </c>
      <c r="D18" s="8"/>
      <c r="E18" s="8">
        <v>403661797836</v>
      </c>
      <c r="F18" s="8"/>
      <c r="G18" s="8">
        <v>395270489441</v>
      </c>
      <c r="H18" s="8"/>
      <c r="I18" s="8">
        <f t="shared" si="0"/>
        <v>8391308395</v>
      </c>
      <c r="J18" s="8"/>
      <c r="K18" s="8">
        <v>459897</v>
      </c>
      <c r="L18" s="8"/>
      <c r="M18" s="8">
        <v>403661797836</v>
      </c>
      <c r="N18" s="8"/>
      <c r="O18" s="8">
        <v>387324743088</v>
      </c>
      <c r="P18" s="8"/>
      <c r="Q18" s="8">
        <f t="shared" si="1"/>
        <v>16337054748</v>
      </c>
    </row>
    <row r="19" spans="1:17">
      <c r="A19" s="1" t="s">
        <v>96</v>
      </c>
      <c r="C19" s="8">
        <v>190000</v>
      </c>
      <c r="D19" s="8"/>
      <c r="E19" s="8">
        <v>162277083629</v>
      </c>
      <c r="F19" s="8"/>
      <c r="G19" s="8">
        <v>158764989159</v>
      </c>
      <c r="H19" s="8"/>
      <c r="I19" s="8">
        <f t="shared" si="0"/>
        <v>3512094470</v>
      </c>
      <c r="J19" s="8"/>
      <c r="K19" s="8">
        <v>190000</v>
      </c>
      <c r="L19" s="8"/>
      <c r="M19" s="8">
        <v>162277083629</v>
      </c>
      <c r="N19" s="8"/>
      <c r="O19" s="8">
        <v>155442234447</v>
      </c>
      <c r="P19" s="8"/>
      <c r="Q19" s="8">
        <f t="shared" si="1"/>
        <v>6834849182</v>
      </c>
    </row>
    <row r="20" spans="1:17">
      <c r="A20" s="1" t="s">
        <v>87</v>
      </c>
      <c r="C20" s="8">
        <v>100000</v>
      </c>
      <c r="D20" s="8"/>
      <c r="E20" s="8">
        <v>89281969369</v>
      </c>
      <c r="F20" s="8"/>
      <c r="G20" s="8">
        <v>87322273168</v>
      </c>
      <c r="H20" s="8"/>
      <c r="I20" s="8">
        <f t="shared" si="0"/>
        <v>1959696201</v>
      </c>
      <c r="J20" s="8"/>
      <c r="K20" s="8">
        <v>100000</v>
      </c>
      <c r="L20" s="8"/>
      <c r="M20" s="8">
        <v>89281969369</v>
      </c>
      <c r="N20" s="8"/>
      <c r="O20" s="8">
        <v>85468797782</v>
      </c>
      <c r="P20" s="8"/>
      <c r="Q20" s="8">
        <f t="shared" si="1"/>
        <v>3813171587</v>
      </c>
    </row>
    <row r="21" spans="1:17">
      <c r="A21" s="1" t="s">
        <v>81</v>
      </c>
      <c r="C21" s="8">
        <v>337117</v>
      </c>
      <c r="D21" s="8"/>
      <c r="E21" s="8">
        <v>306333690048</v>
      </c>
      <c r="F21" s="8"/>
      <c r="G21" s="8">
        <v>302778746196</v>
      </c>
      <c r="H21" s="8"/>
      <c r="I21" s="8">
        <f t="shared" si="0"/>
        <v>3554943852</v>
      </c>
      <c r="J21" s="8"/>
      <c r="K21" s="8">
        <v>337117</v>
      </c>
      <c r="L21" s="8"/>
      <c r="M21" s="8">
        <v>306333690048</v>
      </c>
      <c r="N21" s="8"/>
      <c r="O21" s="8">
        <v>296553560277</v>
      </c>
      <c r="P21" s="8"/>
      <c r="Q21" s="8">
        <f t="shared" si="1"/>
        <v>9780129771</v>
      </c>
    </row>
    <row r="22" spans="1:17">
      <c r="A22" s="1" t="s">
        <v>84</v>
      </c>
      <c r="C22" s="8">
        <v>55455</v>
      </c>
      <c r="D22" s="8"/>
      <c r="E22" s="8">
        <v>51911830310</v>
      </c>
      <c r="F22" s="8"/>
      <c r="G22" s="8">
        <v>53856185498</v>
      </c>
      <c r="H22" s="8"/>
      <c r="I22" s="8">
        <f>E22-G22</f>
        <v>-1944355188</v>
      </c>
      <c r="J22" s="8"/>
      <c r="K22" s="8">
        <v>55455</v>
      </c>
      <c r="L22" s="8"/>
      <c r="M22" s="8">
        <v>51911830310</v>
      </c>
      <c r="N22" s="8"/>
      <c r="O22" s="8">
        <v>51094178403</v>
      </c>
      <c r="P22" s="8"/>
      <c r="Q22" s="8">
        <f t="shared" si="1"/>
        <v>817651907</v>
      </c>
    </row>
    <row r="23" spans="1:17">
      <c r="A23" s="1" t="s">
        <v>90</v>
      </c>
      <c r="C23" s="8">
        <v>10000</v>
      </c>
      <c r="D23" s="8"/>
      <c r="E23" s="8">
        <v>8780508244</v>
      </c>
      <c r="F23" s="8"/>
      <c r="G23" s="8">
        <v>8564847340</v>
      </c>
      <c r="H23" s="8"/>
      <c r="I23" s="8">
        <f t="shared" si="0"/>
        <v>215660904</v>
      </c>
      <c r="J23" s="8"/>
      <c r="K23" s="8">
        <v>10000</v>
      </c>
      <c r="L23" s="8"/>
      <c r="M23" s="8">
        <v>8780508244</v>
      </c>
      <c r="N23" s="8"/>
      <c r="O23" s="8">
        <v>8398477500</v>
      </c>
      <c r="P23" s="8"/>
      <c r="Q23" s="8">
        <f t="shared" si="1"/>
        <v>382030744</v>
      </c>
    </row>
    <row r="24" spans="1:17">
      <c r="A24" s="1" t="s">
        <v>65</v>
      </c>
      <c r="C24" s="8">
        <v>24300</v>
      </c>
      <c r="D24" s="8"/>
      <c r="E24" s="8">
        <v>17166781956</v>
      </c>
      <c r="F24" s="8"/>
      <c r="G24" s="8">
        <v>16651472373</v>
      </c>
      <c r="H24" s="8"/>
      <c r="I24" s="8">
        <f t="shared" si="0"/>
        <v>515309583</v>
      </c>
      <c r="J24" s="8"/>
      <c r="K24" s="8">
        <v>24300</v>
      </c>
      <c r="L24" s="8"/>
      <c r="M24" s="8">
        <v>17166781956</v>
      </c>
      <c r="N24" s="8"/>
      <c r="O24" s="8">
        <v>16196658823</v>
      </c>
      <c r="P24" s="8"/>
      <c r="Q24" s="8">
        <f t="shared" si="1"/>
        <v>970123133</v>
      </c>
    </row>
    <row r="25" spans="1:17">
      <c r="A25" s="1" t="s">
        <v>62</v>
      </c>
      <c r="C25" s="8">
        <v>27</v>
      </c>
      <c r="D25" s="8"/>
      <c r="E25" s="8">
        <v>26710307</v>
      </c>
      <c r="F25" s="8"/>
      <c r="G25" s="8">
        <v>26108856</v>
      </c>
      <c r="H25" s="8"/>
      <c r="I25" s="8">
        <f t="shared" si="0"/>
        <v>601451</v>
      </c>
      <c r="J25" s="8"/>
      <c r="K25" s="8">
        <v>27</v>
      </c>
      <c r="L25" s="8"/>
      <c r="M25" s="8">
        <v>26710307</v>
      </c>
      <c r="N25" s="8"/>
      <c r="O25" s="8">
        <v>25656148</v>
      </c>
      <c r="P25" s="8"/>
      <c r="Q25" s="8">
        <f t="shared" si="1"/>
        <v>1054159</v>
      </c>
    </row>
    <row r="26" spans="1:17">
      <c r="A26" s="1" t="s">
        <v>39</v>
      </c>
      <c r="C26" s="8">
        <v>28600</v>
      </c>
      <c r="D26" s="8"/>
      <c r="E26" s="8">
        <v>19050438482</v>
      </c>
      <c r="F26" s="8"/>
      <c r="G26" s="8">
        <v>18590347888</v>
      </c>
      <c r="H26" s="8"/>
      <c r="I26" s="8">
        <f t="shared" si="0"/>
        <v>460090594</v>
      </c>
      <c r="J26" s="8"/>
      <c r="K26" s="8">
        <v>28600</v>
      </c>
      <c r="L26" s="8"/>
      <c r="M26" s="8">
        <v>19050438482</v>
      </c>
      <c r="N26" s="8"/>
      <c r="O26" s="8">
        <v>17836016635</v>
      </c>
      <c r="P26" s="8"/>
      <c r="Q26" s="8">
        <f t="shared" si="1"/>
        <v>1214421847</v>
      </c>
    </row>
    <row r="27" spans="1:17">
      <c r="A27" s="1" t="s">
        <v>57</v>
      </c>
      <c r="C27" s="8">
        <v>28</v>
      </c>
      <c r="D27" s="8"/>
      <c r="E27" s="8">
        <v>24285597</v>
      </c>
      <c r="F27" s="8"/>
      <c r="G27" s="8">
        <v>23787287</v>
      </c>
      <c r="H27" s="8"/>
      <c r="I27" s="8">
        <f t="shared" si="0"/>
        <v>498310</v>
      </c>
      <c r="J27" s="8"/>
      <c r="K27" s="8">
        <v>28</v>
      </c>
      <c r="L27" s="8"/>
      <c r="M27" s="8">
        <v>24285597</v>
      </c>
      <c r="N27" s="8"/>
      <c r="O27" s="8">
        <v>23203593</v>
      </c>
      <c r="P27" s="8"/>
      <c r="Q27" s="8">
        <f t="shared" si="1"/>
        <v>1082004</v>
      </c>
    </row>
    <row r="28" spans="1:17">
      <c r="A28" s="1" t="s">
        <v>51</v>
      </c>
      <c r="C28" s="8">
        <v>63300</v>
      </c>
      <c r="D28" s="8"/>
      <c r="E28" s="8">
        <v>44026030835</v>
      </c>
      <c r="F28" s="8"/>
      <c r="G28" s="8">
        <v>42786841479</v>
      </c>
      <c r="H28" s="8"/>
      <c r="I28" s="8">
        <f t="shared" si="0"/>
        <v>1239189356</v>
      </c>
      <c r="J28" s="8"/>
      <c r="K28" s="8">
        <v>63300</v>
      </c>
      <c r="L28" s="8"/>
      <c r="M28" s="8">
        <v>44026030835</v>
      </c>
      <c r="N28" s="8"/>
      <c r="O28" s="8">
        <v>41404620052</v>
      </c>
      <c r="P28" s="8"/>
      <c r="Q28" s="8">
        <f t="shared" si="1"/>
        <v>2621410783</v>
      </c>
    </row>
    <row r="29" spans="1:17">
      <c r="A29" s="1" t="s">
        <v>54</v>
      </c>
      <c r="C29" s="8">
        <v>14</v>
      </c>
      <c r="D29" s="8"/>
      <c r="E29" s="8">
        <v>12412669</v>
      </c>
      <c r="F29" s="8"/>
      <c r="G29" s="8">
        <v>12127401</v>
      </c>
      <c r="H29" s="8"/>
      <c r="I29" s="8">
        <f t="shared" si="0"/>
        <v>285268</v>
      </c>
      <c r="J29" s="8"/>
      <c r="K29" s="8">
        <v>14</v>
      </c>
      <c r="L29" s="8"/>
      <c r="M29" s="8">
        <v>12412669</v>
      </c>
      <c r="N29" s="8"/>
      <c r="O29" s="8">
        <v>11869568</v>
      </c>
      <c r="P29" s="8"/>
      <c r="Q29" s="8">
        <f t="shared" si="1"/>
        <v>543101</v>
      </c>
    </row>
    <row r="30" spans="1:17">
      <c r="A30" s="1" t="s">
        <v>70</v>
      </c>
      <c r="C30" s="8">
        <v>33100</v>
      </c>
      <c r="D30" s="8"/>
      <c r="E30" s="8">
        <v>22715060148</v>
      </c>
      <c r="F30" s="8"/>
      <c r="G30" s="8">
        <v>22279543100</v>
      </c>
      <c r="H30" s="8"/>
      <c r="I30" s="8">
        <f t="shared" si="0"/>
        <v>435517048</v>
      </c>
      <c r="J30" s="8"/>
      <c r="K30" s="8">
        <v>33100</v>
      </c>
      <c r="L30" s="8"/>
      <c r="M30" s="8">
        <v>22715060148</v>
      </c>
      <c r="N30" s="8"/>
      <c r="O30" s="8">
        <v>21330738102</v>
      </c>
      <c r="P30" s="8"/>
      <c r="Q30" s="8">
        <f t="shared" si="1"/>
        <v>1384322046</v>
      </c>
    </row>
    <row r="31" spans="1:17">
      <c r="A31" s="1" t="s">
        <v>99</v>
      </c>
      <c r="C31" s="8">
        <v>30000</v>
      </c>
      <c r="D31" s="8"/>
      <c r="E31" s="8">
        <v>26695160625</v>
      </c>
      <c r="F31" s="8"/>
      <c r="G31" s="8">
        <v>25939297650</v>
      </c>
      <c r="H31" s="8"/>
      <c r="I31" s="8">
        <f t="shared" si="0"/>
        <v>755862975</v>
      </c>
      <c r="J31" s="8"/>
      <c r="K31" s="8">
        <v>30000</v>
      </c>
      <c r="L31" s="8"/>
      <c r="M31" s="8">
        <v>26695160625</v>
      </c>
      <c r="N31" s="8"/>
      <c r="O31" s="8">
        <v>25402994872</v>
      </c>
      <c r="P31" s="8"/>
      <c r="Q31" s="8">
        <f t="shared" si="1"/>
        <v>1292165753</v>
      </c>
    </row>
    <row r="32" spans="1:17">
      <c r="A32" s="1" t="s">
        <v>76</v>
      </c>
      <c r="C32" s="8">
        <v>8700</v>
      </c>
      <c r="D32" s="8"/>
      <c r="E32" s="8">
        <v>5929367107</v>
      </c>
      <c r="F32" s="8"/>
      <c r="G32" s="8">
        <v>5801848224</v>
      </c>
      <c r="H32" s="8"/>
      <c r="I32" s="8">
        <f t="shared" si="0"/>
        <v>127518883</v>
      </c>
      <c r="J32" s="8"/>
      <c r="K32" s="8">
        <v>8700</v>
      </c>
      <c r="L32" s="8"/>
      <c r="M32" s="8">
        <v>5929367107</v>
      </c>
      <c r="N32" s="8"/>
      <c r="O32" s="8">
        <v>5583691772</v>
      </c>
      <c r="P32" s="8"/>
      <c r="Q32" s="8">
        <f t="shared" si="1"/>
        <v>345675335</v>
      </c>
    </row>
    <row r="33" spans="1:20">
      <c r="A33" s="1" t="s">
        <v>42</v>
      </c>
      <c r="C33" s="8">
        <v>71</v>
      </c>
      <c r="D33" s="8"/>
      <c r="E33" s="8">
        <v>62811543</v>
      </c>
      <c r="F33" s="8"/>
      <c r="G33" s="8">
        <v>61830501</v>
      </c>
      <c r="H33" s="8"/>
      <c r="I33" s="8">
        <f t="shared" si="0"/>
        <v>981042</v>
      </c>
      <c r="J33" s="8"/>
      <c r="K33" s="8">
        <v>71</v>
      </c>
      <c r="L33" s="8"/>
      <c r="M33" s="8">
        <v>62811543</v>
      </c>
      <c r="N33" s="8"/>
      <c r="O33" s="8">
        <v>60096996</v>
      </c>
      <c r="P33" s="8"/>
      <c r="Q33" s="8">
        <f t="shared" si="1"/>
        <v>2714547</v>
      </c>
    </row>
    <row r="34" spans="1:20">
      <c r="A34" s="1" t="s">
        <v>67</v>
      </c>
      <c r="C34" s="8">
        <v>409</v>
      </c>
      <c r="D34" s="8"/>
      <c r="E34" s="8">
        <v>394265876</v>
      </c>
      <c r="F34" s="8"/>
      <c r="G34" s="8">
        <v>386839782</v>
      </c>
      <c r="H34" s="8"/>
      <c r="I34" s="8">
        <f t="shared" si="0"/>
        <v>7426094</v>
      </c>
      <c r="J34" s="8"/>
      <c r="K34" s="8">
        <v>409</v>
      </c>
      <c r="L34" s="8"/>
      <c r="M34" s="8">
        <v>394265876</v>
      </c>
      <c r="N34" s="8"/>
      <c r="O34" s="8">
        <v>381114820</v>
      </c>
      <c r="P34" s="8"/>
      <c r="Q34" s="8">
        <f t="shared" si="1"/>
        <v>13151056</v>
      </c>
    </row>
    <row r="35" spans="1:20">
      <c r="A35" s="1" t="s">
        <v>79</v>
      </c>
      <c r="C35" s="8">
        <v>19</v>
      </c>
      <c r="D35" s="8"/>
      <c r="E35" s="8">
        <v>17454415</v>
      </c>
      <c r="F35" s="8"/>
      <c r="G35" s="8">
        <v>17153320</v>
      </c>
      <c r="H35" s="8"/>
      <c r="I35" s="8">
        <f t="shared" si="0"/>
        <v>301095</v>
      </c>
      <c r="J35" s="8"/>
      <c r="K35" s="8">
        <v>19</v>
      </c>
      <c r="L35" s="8"/>
      <c r="M35" s="8">
        <v>17454415</v>
      </c>
      <c r="N35" s="8"/>
      <c r="O35" s="8">
        <v>16719059</v>
      </c>
      <c r="P35" s="8"/>
      <c r="Q35" s="8">
        <f t="shared" si="1"/>
        <v>735356</v>
      </c>
    </row>
    <row r="36" spans="1:20">
      <c r="A36" s="1" t="s">
        <v>61</v>
      </c>
      <c r="C36" s="8">
        <v>79500</v>
      </c>
      <c r="D36" s="8"/>
      <c r="E36" s="8">
        <v>57290829154</v>
      </c>
      <c r="F36" s="8"/>
      <c r="G36" s="8">
        <v>56147826361</v>
      </c>
      <c r="H36" s="8"/>
      <c r="I36" s="8">
        <f t="shared" si="0"/>
        <v>1143002793</v>
      </c>
      <c r="J36" s="8"/>
      <c r="K36" s="8">
        <v>79500</v>
      </c>
      <c r="L36" s="8"/>
      <c r="M36" s="8">
        <v>57290829154</v>
      </c>
      <c r="N36" s="8"/>
      <c r="O36" s="8">
        <v>53947665214</v>
      </c>
      <c r="P36" s="8"/>
      <c r="Q36" s="8">
        <f t="shared" si="1"/>
        <v>3343163940</v>
      </c>
    </row>
    <row r="37" spans="1:20" ht="24.75" thickBot="1">
      <c r="E37" s="15">
        <f>SUM(E8:E36)</f>
        <v>1800852486629</v>
      </c>
      <c r="G37" s="15">
        <f>SUM(G8:G36)</f>
        <v>1779709176953</v>
      </c>
      <c r="I37" s="15">
        <f>SUM(I8:I36)</f>
        <v>21143309676</v>
      </c>
      <c r="M37" s="15">
        <f>SUM(M8:M36)</f>
        <v>1800852486629</v>
      </c>
      <c r="O37" s="15">
        <f>SUM(O8:O36)</f>
        <v>1743017084049</v>
      </c>
      <c r="Q37" s="15">
        <f>SUM(Q8:Q36)</f>
        <v>57835402580</v>
      </c>
      <c r="T37" s="3"/>
    </row>
    <row r="38" spans="1:20" ht="24.75" thickTop="1">
      <c r="I38" s="13"/>
      <c r="J38" s="13"/>
      <c r="K38" s="13"/>
      <c r="L38" s="13"/>
      <c r="M38" s="13"/>
      <c r="N38" s="13"/>
      <c r="O38" s="13"/>
      <c r="P38" s="13"/>
      <c r="Q38" s="13"/>
    </row>
    <row r="39" spans="1:20">
      <c r="I39" s="13"/>
      <c r="J39" s="13"/>
      <c r="K39" s="13"/>
      <c r="L39" s="13"/>
      <c r="M39" s="13"/>
      <c r="N39" s="13"/>
      <c r="O39" s="13"/>
      <c r="P39" s="13"/>
      <c r="Q39" s="13"/>
    </row>
    <row r="40" spans="1:20">
      <c r="I40" s="13"/>
      <c r="J40" s="13"/>
      <c r="K40" s="13"/>
      <c r="L40" s="13"/>
      <c r="M40" s="13"/>
      <c r="N40" s="13"/>
      <c r="O40" s="13"/>
      <c r="P40" s="13"/>
      <c r="Q40" s="13"/>
    </row>
    <row r="43" spans="1:20"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جمع درآمدها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2023-04-26T12:54:43Z</dcterms:created>
  <dcterms:modified xsi:type="dcterms:W3CDTF">2023-04-30T10:38:13Z</dcterms:modified>
</cp:coreProperties>
</file>