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اردیبهشت1402\"/>
    </mc:Choice>
  </mc:AlternateContent>
  <xr:revisionPtr revIDLastSave="0" documentId="13_ncr:1_{4B63478A-3307-450D-A788-09EFEE6F325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جمع درآمدها" sheetId="15" r:id="rId7"/>
    <sheet name="سود اوراق بهادار و سپرده بانکی" sheetId="7" r:id="rId8"/>
    <sheet name="درآمد سود سهام" sheetId="8" r:id="rId9"/>
    <sheet name="درآمد ناشی از تغییر قیمت اوراق" sheetId="9" r:id="rId10"/>
    <sheet name="درآمد ناشی از فروش" sheetId="10" r:id="rId11"/>
    <sheet name="سرمایه‌گذاری در سهام" sheetId="11" r:id="rId12"/>
    <sheet name="سرمایه‌گذاری در اوراق بهادار" sheetId="12" r:id="rId13"/>
    <sheet name="درآمد سپرده بانکی" sheetId="13" r:id="rId14"/>
    <sheet name="سایر درآمدها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5" l="1"/>
  <c r="E10" i="15"/>
  <c r="E8" i="15"/>
  <c r="E9" i="15"/>
  <c r="E7" i="15"/>
  <c r="C10" i="15"/>
  <c r="K11" i="13"/>
  <c r="K9" i="13"/>
  <c r="K10" i="13"/>
  <c r="K8" i="13"/>
  <c r="I11" i="13"/>
  <c r="G11" i="13"/>
  <c r="G9" i="13"/>
  <c r="G10" i="13"/>
  <c r="G8" i="13"/>
  <c r="E11" i="13"/>
  <c r="Q35" i="12"/>
  <c r="I37" i="12"/>
  <c r="C38" i="12"/>
  <c r="E38" i="12"/>
  <c r="G38" i="12"/>
  <c r="K38" i="12"/>
  <c r="M38" i="12"/>
  <c r="O38" i="12"/>
  <c r="Q3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6" i="12"/>
  <c r="Q37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8" i="12"/>
  <c r="U15" i="11"/>
  <c r="U9" i="11"/>
  <c r="U10" i="11"/>
  <c r="U11" i="11"/>
  <c r="U12" i="11"/>
  <c r="U13" i="11"/>
  <c r="U14" i="11"/>
  <c r="U8" i="11"/>
  <c r="K15" i="11"/>
  <c r="K9" i="11"/>
  <c r="K10" i="11"/>
  <c r="K11" i="11"/>
  <c r="K12" i="11"/>
  <c r="K13" i="11"/>
  <c r="K14" i="11"/>
  <c r="K8" i="11"/>
  <c r="S15" i="11"/>
  <c r="S9" i="11"/>
  <c r="S10" i="11"/>
  <c r="S11" i="11"/>
  <c r="S12" i="11"/>
  <c r="S13" i="11"/>
  <c r="S14" i="11"/>
  <c r="S8" i="11"/>
  <c r="I15" i="11"/>
  <c r="I9" i="11"/>
  <c r="I10" i="11"/>
  <c r="I11" i="11"/>
  <c r="I12" i="11"/>
  <c r="I13" i="11"/>
  <c r="I14" i="11"/>
  <c r="I8" i="11"/>
  <c r="M15" i="11"/>
  <c r="Q15" i="11"/>
  <c r="O15" i="11"/>
  <c r="C15" i="11"/>
  <c r="E15" i="11"/>
  <c r="G15" i="11"/>
  <c r="Q34" i="10"/>
  <c r="O34" i="10"/>
  <c r="M34" i="10"/>
  <c r="I34" i="10"/>
  <c r="G34" i="10"/>
  <c r="E34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8" i="10"/>
  <c r="E32" i="9"/>
  <c r="G32" i="9"/>
  <c r="I32" i="9"/>
  <c r="M32" i="9"/>
  <c r="O32" i="9"/>
  <c r="Q32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8" i="9"/>
  <c r="I9" i="8"/>
  <c r="K9" i="8"/>
  <c r="M9" i="8"/>
  <c r="O9" i="8"/>
  <c r="Q9" i="8"/>
  <c r="S9" i="8"/>
  <c r="S15" i="7"/>
  <c r="Q15" i="7"/>
  <c r="O15" i="7"/>
  <c r="M15" i="7"/>
  <c r="K15" i="7"/>
  <c r="I15" i="7"/>
  <c r="S12" i="6"/>
  <c r="K12" i="6"/>
  <c r="M12" i="6"/>
  <c r="O12" i="6"/>
  <c r="Q12" i="6"/>
  <c r="K18" i="4"/>
  <c r="AK33" i="3"/>
  <c r="AI33" i="3"/>
  <c r="AG33" i="3"/>
  <c r="AA33" i="3"/>
  <c r="W33" i="3"/>
  <c r="S33" i="3"/>
  <c r="Q33" i="3"/>
  <c r="Y14" i="1"/>
  <c r="K14" i="1"/>
  <c r="G14" i="1"/>
  <c r="E14" i="1"/>
  <c r="O14" i="1"/>
  <c r="U14" i="1"/>
  <c r="W14" i="1"/>
  <c r="I38" i="12" l="1"/>
</calcChain>
</file>

<file path=xl/sharedStrings.xml><?xml version="1.0" encoding="utf-8"?>
<sst xmlns="http://schemas.openxmlformats.org/spreadsheetml/2006/main" count="705" uniqueCount="187">
  <si>
    <t>صندوق سرمایه‌گذاری ثابت نامی مفید</t>
  </si>
  <si>
    <t>صورت وضعیت سبد</t>
  </si>
  <si>
    <t>برای ماه منتهی به 1402/02/31</t>
  </si>
  <si>
    <t>نام شرکت</t>
  </si>
  <si>
    <t>1402/01/31</t>
  </si>
  <si>
    <t>تغییرات طی دوره</t>
  </si>
  <si>
    <t>1402/02/31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</si>
  <si>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</si>
  <si>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</si>
  <si>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</si>
  <si>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</si>
  <si>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</si>
  <si>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</si>
  <si>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</si>
  <si>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</si>
  <si>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</si>
  <si>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پالایش نفت بندرعباس</t>
  </si>
  <si>
    <t>سرمایه‌ گذاری‌ البرز(هلدینگ‌</t>
  </si>
  <si>
    <t>صنایع گلدیران</t>
  </si>
  <si>
    <t>فولاد شاهرود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</si>
  <si>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</si>
  <si>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</si>
  <si>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</si>
  <si>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</si>
  <si>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</si>
  <si>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</si>
  <si>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/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</si>
  <si>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</si>
  <si>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</si>
  <si>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</si>
  <si>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</si>
  <si>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</si>
  <si>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</si>
  <si>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</si>
  <si>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</si>
  <si>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</si>
  <si>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</si>
  <si>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</si>
  <si>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</si>
  <si>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</si>
  <si>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</si>
  <si>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</si>
  <si>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</si>
  <si>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</si>
  <si>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</si>
  <si>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</si>
  <si>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</si>
  <si>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</si>
  <si>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</si>
  <si>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</si>
  <si>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</si>
  <si>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</si>
  <si>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</si>
  <si>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</si>
  <si>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</si>
  <si>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</si>
  <si>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1402/09/06</t>
  </si>
  <si>
    <t>اسنادخزانه-م2بودجه00-031024</t>
  </si>
  <si>
    <t>1403/10/24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</si>
  <si>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</si>
  <si>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</si>
  <si>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</si>
  <si>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</si>
  <si>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</si>
  <si>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</si>
  <si>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</si>
  <si>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</si>
  <si>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</si>
  <si>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</si>
  <si>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</si>
  <si>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</si>
  <si>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اسنادخزانه-م8بودجه00-030919</t>
  </si>
  <si>
    <t>1400/06/16</t>
  </si>
  <si>
    <t>1403/09/19</t>
  </si>
  <si>
    <t>اسنادخزانه-م8بودجه99-020606</t>
  </si>
  <si>
    <t>1399/09/25</t>
  </si>
  <si>
    <t>1402/06/06</t>
  </si>
  <si>
    <t>گام بانک اقتصاد نوین0205</t>
  </si>
  <si>
    <t>1401/04/01</t>
  </si>
  <si>
    <t>1402/05/31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</si>
  <si>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</si>
  <si>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</si>
  <si>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</si>
  <si>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</si>
  <si>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</si>
  <si>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</si>
  <si>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سینا0206</t>
  </si>
  <si>
    <t>گام بانک صادرات ایران0207</t>
  </si>
  <si>
    <t>1402/07/30</t>
  </si>
  <si>
    <t>گواهی اعتبار مولد سامان0204</t>
  </si>
  <si>
    <t>1401/05/01</t>
  </si>
  <si>
    <t>1402/04/31</t>
  </si>
  <si>
    <t>گواهی اعتبار مولد سپه0208</t>
  </si>
  <si>
    <t>1401/09/01</t>
  </si>
  <si>
    <t>1402/08/30</t>
  </si>
  <si>
    <t>گواهی اعتبار مولد شهر0206</t>
  </si>
  <si>
    <t>1401/07/01</t>
  </si>
  <si>
    <t>1402/06/31</t>
  </si>
  <si>
    <t>مرابحه عام دولتی6-ش.خ0210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</si>
  <si>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</si>
  <si>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</si>
  <si>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</si>
  <si>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</si>
  <si>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</si>
  <si>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-1.31%</t>
  </si>
  <si>
    <t>-2.86%</t>
  </si>
  <si>
    <t>-6.64%</t>
  </si>
  <si>
    <t>-0.39%</t>
  </si>
  <si>
    <t>-0.86%</t>
  </si>
  <si>
    <t>-2.32%</t>
  </si>
  <si>
    <t>-2.30%</t>
  </si>
  <si>
    <t>-5.37%</t>
  </si>
  <si>
    <t>-2.60%</t>
  </si>
  <si>
    <t>-0.57%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</si>
  <si>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</si>
  <si>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</si>
  <si>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</si>
  <si>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</si>
  <si>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</si>
  <si>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</si>
  <si>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</si>
  <si>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</si>
  <si>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</si>
  <si>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</si>
  <si>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</si>
  <si>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</si>
  <si>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</si>
  <si>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</si>
  <si>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</si>
  <si>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</si>
  <si>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</si>
  <si>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1009-10-810-707073712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</si>
  <si>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</si>
  <si>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</si>
  <si>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</si>
  <si>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</si>
  <si>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</si>
  <si>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</si>
  <si>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</si>
  <si>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</si>
  <si>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</si>
  <si>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</si>
  <si>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</si>
  <si>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</si>
  <si>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</si>
  <si>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دولت104-ش.خ020303</t>
  </si>
  <si>
    <t>1402/03/03</t>
  </si>
  <si>
    <t>مرابحه عام دولت86-ش.خ020404</t>
  </si>
  <si>
    <t>1402/04/04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</si>
  <si>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</si>
  <si>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</si>
  <si>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</si>
  <si>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</si>
  <si>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</si>
  <si>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</si>
  <si>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</si>
  <si>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</si>
  <si>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1402/02/09</t>
  </si>
  <si>
    <t>بهای فروش</t>
  </si>
  <si>
    <t>ارزش دفتری</t>
  </si>
  <si>
    <t>سود و زیان ناشی از تغییر قیمت</t>
  </si>
  <si>
    <t>سود و زیان ناشی از فروش</t>
  </si>
  <si>
    <t>بین المللی توسعه ص. معادن غدیر</t>
  </si>
  <si>
    <t>داروسازی شهید قاضی</t>
  </si>
  <si>
    <t>اسنادخزانه-م11بودجه99-020906</t>
  </si>
  <si>
    <t>اسنادخزانه-م7بودجه99-020704</t>
  </si>
  <si>
    <t>اسنادخزانه-م4بودجه99-011215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</si>
  <si>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</si>
  <si>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</si>
  <si>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</si>
  <si>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</si>
  <si>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</si>
  <si>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</si>
  <si>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</si>
  <si>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</si>
  <si>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</si>
  <si>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</si>
  <si>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</si>
  <si>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</si>
  <si>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</si>
  <si>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</si>
  <si>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</si>
  <si>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1402/02/01</t>
  </si>
  <si>
    <t>جلوگیری از نوسانات ناگهانی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</si>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</sst>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5">
    <font>
      <sz val="11"/>
      <name val="Calibri"/>
    </font>
    <font>
      <sz val="11"/>
      <name val="Calibri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2" xfId="0" applyNumberFormat="1" applyFont="1" applyBorder="1" applyAlignment="1">
      <alignment horizontal="center"/>
    </xf>
    <xf numFmtId="37" fontId="2" fillId="0" borderId="0" xfId="0" applyNumberFormat="1" applyFont="1" applyAlignment="1">
      <alignment horizontal="center"/>
    </xf>
    <xf numFmtId="9" fontId="2" fillId="0" borderId="0" xfId="1" applyFont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2" xfId="0" applyNumberFormat="1" applyFont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2" xfId="1" applyNumberFormat="1" applyFont="1" applyBorder="1" applyAlignment="1">
      <alignment horizontal="center"/>
    </xf>
    <xf numFmtId="37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10</xdr:col>
          <xdr:colOff>238125</xdr:colOff>
          <xdr:row>34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A863E78-B30F-B43F-1034-74D128B74D1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2A25E-922A-44F8-9DA0-FE8379960E4B}">
  <dimension ref="A1"/>
  <sheetViews>
    <sheetView rightToLeft="1" workbookViewId="0">
      <selection activeCell="A2" sqref="A2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10</xdr:col>
                <xdr:colOff>238125</xdr:colOff>
                <xdr:row>34</xdr:row>
                <xdr:rowOff>95250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8"/>
  <sheetViews>
    <sheetView rightToLeft="1" workbookViewId="0">
      <selection activeCell="K41" sqref="K41"/>
    </sheetView>
  </sheetViews>
  <sheetFormatPr defaultRowHeight="24"/>
  <cols>
    <col min="1" max="1" width="30.85546875" style="1" bestFit="1" customWidth="1"/>
    <col min="2" max="2" width="1" style="1" customWidth="1"/>
    <col min="3" max="3" width="10.855468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9.1406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0.85546875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138</v>
      </c>
      <c r="D6" s="19" t="s">
        <v>138</v>
      </c>
      <c r="E6" s="19" t="s">
        <v>138</v>
      </c>
      <c r="F6" s="19" t="s">
        <v>138</v>
      </c>
      <c r="G6" s="19" t="s">
        <v>138</v>
      </c>
      <c r="H6" s="19" t="s">
        <v>138</v>
      </c>
      <c r="I6" s="19" t="s">
        <v>138</v>
      </c>
      <c r="K6" s="19" t="s">
        <v>139</v>
      </c>
      <c r="L6" s="19" t="s">
        <v>139</v>
      </c>
      <c r="M6" s="19" t="s">
        <v>139</v>
      </c>
      <c r="N6" s="19" t="s">
        <v>139</v>
      </c>
      <c r="O6" s="19" t="s">
        <v>139</v>
      </c>
      <c r="P6" s="19" t="s">
        <v>139</v>
      </c>
      <c r="Q6" s="19" t="s">
        <v>139</v>
      </c>
    </row>
    <row r="7" spans="1:17" ht="24.75">
      <c r="A7" s="19" t="s">
        <v>3</v>
      </c>
      <c r="C7" s="19" t="s">
        <v>7</v>
      </c>
      <c r="E7" s="19" t="s">
        <v>158</v>
      </c>
      <c r="G7" s="19" t="s">
        <v>159</v>
      </c>
      <c r="I7" s="19" t="s">
        <v>160</v>
      </c>
      <c r="K7" s="19" t="s">
        <v>7</v>
      </c>
      <c r="M7" s="19" t="s">
        <v>158</v>
      </c>
      <c r="O7" s="19" t="s">
        <v>159</v>
      </c>
      <c r="Q7" s="19" t="s">
        <v>160</v>
      </c>
    </row>
    <row r="8" spans="1:17">
      <c r="A8" s="1" t="s">
        <v>17</v>
      </c>
      <c r="C8" s="8">
        <v>2278729</v>
      </c>
      <c r="D8" s="8"/>
      <c r="E8" s="8">
        <v>16852868984</v>
      </c>
      <c r="F8" s="8"/>
      <c r="G8" s="8">
        <v>16838836516</v>
      </c>
      <c r="H8" s="8"/>
      <c r="I8" s="8">
        <f>E8-G8</f>
        <v>14032468</v>
      </c>
      <c r="J8" s="8"/>
      <c r="K8" s="8">
        <v>2278729</v>
      </c>
      <c r="L8" s="8"/>
      <c r="M8" s="8">
        <v>16852868984</v>
      </c>
      <c r="N8" s="8"/>
      <c r="O8" s="8">
        <v>16732260155</v>
      </c>
      <c r="P8" s="8"/>
      <c r="Q8" s="8">
        <f>M8-O8</f>
        <v>120608829</v>
      </c>
    </row>
    <row r="9" spans="1:17">
      <c r="A9" s="1" t="s">
        <v>19</v>
      </c>
      <c r="C9" s="8">
        <v>1642098</v>
      </c>
      <c r="D9" s="8"/>
      <c r="E9" s="8">
        <v>12111870175</v>
      </c>
      <c r="F9" s="8"/>
      <c r="G9" s="8">
        <v>12673532504</v>
      </c>
      <c r="H9" s="8"/>
      <c r="I9" s="8">
        <f t="shared" ref="I9:I31" si="0">E9-G9</f>
        <v>-561662329</v>
      </c>
      <c r="J9" s="8"/>
      <c r="K9" s="8">
        <v>1642098</v>
      </c>
      <c r="L9" s="8"/>
      <c r="M9" s="8">
        <v>12111870175</v>
      </c>
      <c r="N9" s="8"/>
      <c r="O9" s="8">
        <v>12675164651</v>
      </c>
      <c r="P9" s="8"/>
      <c r="Q9" s="8">
        <f t="shared" ref="Q9:Q31" si="1">M9-O9</f>
        <v>-563294476</v>
      </c>
    </row>
    <row r="10" spans="1:17">
      <c r="A10" s="1" t="s">
        <v>15</v>
      </c>
      <c r="C10" s="8">
        <v>91983</v>
      </c>
      <c r="D10" s="8"/>
      <c r="E10" s="8">
        <v>1422739509</v>
      </c>
      <c r="F10" s="8"/>
      <c r="G10" s="8">
        <v>1416234804</v>
      </c>
      <c r="H10" s="8"/>
      <c r="I10" s="8">
        <f t="shared" si="0"/>
        <v>6504705</v>
      </c>
      <c r="J10" s="8"/>
      <c r="K10" s="8">
        <v>91983</v>
      </c>
      <c r="L10" s="8"/>
      <c r="M10" s="8">
        <v>1422739509</v>
      </c>
      <c r="N10" s="8"/>
      <c r="O10" s="8">
        <v>1399317910</v>
      </c>
      <c r="P10" s="8"/>
      <c r="Q10" s="8">
        <f t="shared" si="1"/>
        <v>23421599</v>
      </c>
    </row>
    <row r="11" spans="1:17">
      <c r="A11" s="1" t="s">
        <v>35</v>
      </c>
      <c r="C11" s="8">
        <v>24900</v>
      </c>
      <c r="D11" s="8"/>
      <c r="E11" s="8">
        <v>15853993742</v>
      </c>
      <c r="F11" s="8"/>
      <c r="G11" s="8">
        <v>15853993743</v>
      </c>
      <c r="H11" s="8"/>
      <c r="I11" s="8">
        <f t="shared" si="0"/>
        <v>-1</v>
      </c>
      <c r="J11" s="8"/>
      <c r="K11" s="8">
        <v>24900</v>
      </c>
      <c r="L11" s="8"/>
      <c r="M11" s="8">
        <v>15853993742</v>
      </c>
      <c r="N11" s="8"/>
      <c r="O11" s="8">
        <v>15853993743</v>
      </c>
      <c r="P11" s="8"/>
      <c r="Q11" s="8">
        <f t="shared" si="1"/>
        <v>-1</v>
      </c>
    </row>
    <row r="12" spans="1:17">
      <c r="A12" s="1" t="s">
        <v>89</v>
      </c>
      <c r="C12" s="8">
        <v>120000</v>
      </c>
      <c r="D12" s="8"/>
      <c r="E12" s="8">
        <v>112107676800</v>
      </c>
      <c r="F12" s="8"/>
      <c r="G12" s="8">
        <v>112107676800</v>
      </c>
      <c r="H12" s="8"/>
      <c r="I12" s="8">
        <f t="shared" si="0"/>
        <v>0</v>
      </c>
      <c r="J12" s="8"/>
      <c r="K12" s="8">
        <v>120000</v>
      </c>
      <c r="L12" s="8"/>
      <c r="M12" s="8">
        <v>112107676800</v>
      </c>
      <c r="N12" s="8"/>
      <c r="O12" s="8">
        <v>110383111006</v>
      </c>
      <c r="P12" s="8"/>
      <c r="Q12" s="8">
        <f t="shared" si="1"/>
        <v>1724565794</v>
      </c>
    </row>
    <row r="13" spans="1:17">
      <c r="A13" s="1" t="s">
        <v>80</v>
      </c>
      <c r="C13" s="8">
        <v>55455</v>
      </c>
      <c r="D13" s="8"/>
      <c r="E13" s="8">
        <v>51911830310</v>
      </c>
      <c r="F13" s="8"/>
      <c r="G13" s="8">
        <v>51911830310</v>
      </c>
      <c r="H13" s="8"/>
      <c r="I13" s="8">
        <f t="shared" si="0"/>
        <v>0</v>
      </c>
      <c r="J13" s="8"/>
      <c r="K13" s="8">
        <v>55455</v>
      </c>
      <c r="L13" s="8"/>
      <c r="M13" s="8">
        <v>51911830310</v>
      </c>
      <c r="N13" s="8"/>
      <c r="O13" s="8">
        <v>51094178403</v>
      </c>
      <c r="P13" s="8"/>
      <c r="Q13" s="8">
        <f t="shared" si="1"/>
        <v>817651907</v>
      </c>
    </row>
    <row r="14" spans="1:17">
      <c r="A14" s="1" t="s">
        <v>45</v>
      </c>
      <c r="C14" s="8">
        <v>86678</v>
      </c>
      <c r="D14" s="8"/>
      <c r="E14" s="8">
        <v>72813049096</v>
      </c>
      <c r="F14" s="8"/>
      <c r="G14" s="8">
        <v>73646514679</v>
      </c>
      <c r="H14" s="8"/>
      <c r="I14" s="8">
        <f t="shared" si="0"/>
        <v>-833465583</v>
      </c>
      <c r="J14" s="8"/>
      <c r="K14" s="8">
        <v>86678</v>
      </c>
      <c r="L14" s="8"/>
      <c r="M14" s="8">
        <v>72813049096</v>
      </c>
      <c r="N14" s="8"/>
      <c r="O14" s="8">
        <v>71082835921</v>
      </c>
      <c r="P14" s="8"/>
      <c r="Q14" s="8">
        <f t="shared" si="1"/>
        <v>1730213175</v>
      </c>
    </row>
    <row r="15" spans="1:17">
      <c r="A15" s="1" t="s">
        <v>57</v>
      </c>
      <c r="C15" s="8">
        <v>28</v>
      </c>
      <c r="D15" s="8"/>
      <c r="E15" s="8">
        <v>18852622</v>
      </c>
      <c r="F15" s="8"/>
      <c r="G15" s="8">
        <v>1519813659</v>
      </c>
      <c r="H15" s="8"/>
      <c r="I15" s="8">
        <f t="shared" si="0"/>
        <v>-1500961037</v>
      </c>
      <c r="J15" s="8"/>
      <c r="K15" s="8">
        <v>28</v>
      </c>
      <c r="L15" s="8"/>
      <c r="M15" s="8">
        <v>18852622</v>
      </c>
      <c r="N15" s="8"/>
      <c r="O15" s="8">
        <v>18685025</v>
      </c>
      <c r="P15" s="8"/>
      <c r="Q15" s="8">
        <f t="shared" si="1"/>
        <v>167597</v>
      </c>
    </row>
    <row r="16" spans="1:17">
      <c r="A16" s="1" t="s">
        <v>87</v>
      </c>
      <c r="C16" s="8">
        <v>290223</v>
      </c>
      <c r="D16" s="8"/>
      <c r="E16" s="8">
        <v>252756986763</v>
      </c>
      <c r="F16" s="8"/>
      <c r="G16" s="8">
        <v>260762543310</v>
      </c>
      <c r="H16" s="8"/>
      <c r="I16" s="8">
        <f t="shared" si="0"/>
        <v>-8005556547</v>
      </c>
      <c r="J16" s="8"/>
      <c r="K16" s="8">
        <v>290223</v>
      </c>
      <c r="L16" s="8"/>
      <c r="M16" s="8">
        <v>252756986763</v>
      </c>
      <c r="N16" s="8"/>
      <c r="O16" s="8">
        <v>244425488562</v>
      </c>
      <c r="P16" s="8"/>
      <c r="Q16" s="8">
        <f t="shared" si="1"/>
        <v>8331498201</v>
      </c>
    </row>
    <row r="17" spans="1:17">
      <c r="A17" s="1" t="s">
        <v>98</v>
      </c>
      <c r="C17" s="8">
        <v>146677</v>
      </c>
      <c r="D17" s="8"/>
      <c r="E17" s="8">
        <v>130666839434</v>
      </c>
      <c r="F17" s="8"/>
      <c r="G17" s="8">
        <v>138387837123</v>
      </c>
      <c r="H17" s="8"/>
      <c r="I17" s="8">
        <f t="shared" si="0"/>
        <v>-7720997689</v>
      </c>
      <c r="J17" s="8"/>
      <c r="K17" s="8">
        <v>146677</v>
      </c>
      <c r="L17" s="8"/>
      <c r="M17" s="8">
        <v>130666839434</v>
      </c>
      <c r="N17" s="8"/>
      <c r="O17" s="8">
        <v>139690386107</v>
      </c>
      <c r="P17" s="8"/>
      <c r="Q17" s="8">
        <f t="shared" si="1"/>
        <v>-9023546673</v>
      </c>
    </row>
    <row r="18" spans="1:17">
      <c r="A18" s="1" t="s">
        <v>92</v>
      </c>
      <c r="C18" s="8">
        <v>190000</v>
      </c>
      <c r="D18" s="8"/>
      <c r="E18" s="8">
        <v>165831957508</v>
      </c>
      <c r="F18" s="8"/>
      <c r="G18" s="8">
        <v>162277083629</v>
      </c>
      <c r="H18" s="8"/>
      <c r="I18" s="8">
        <f t="shared" si="0"/>
        <v>3554873879</v>
      </c>
      <c r="J18" s="8"/>
      <c r="K18" s="8">
        <v>190000</v>
      </c>
      <c r="L18" s="8"/>
      <c r="M18" s="8">
        <v>165831957508</v>
      </c>
      <c r="N18" s="8"/>
      <c r="O18" s="8">
        <v>155442234447</v>
      </c>
      <c r="P18" s="8"/>
      <c r="Q18" s="8">
        <f t="shared" si="1"/>
        <v>10389723061</v>
      </c>
    </row>
    <row r="19" spans="1:17">
      <c r="A19" s="1" t="s">
        <v>83</v>
      </c>
      <c r="C19" s="8">
        <v>66657</v>
      </c>
      <c r="D19" s="8"/>
      <c r="E19" s="8">
        <v>60938380634</v>
      </c>
      <c r="F19" s="8"/>
      <c r="G19" s="8">
        <v>60784108125</v>
      </c>
      <c r="H19" s="8"/>
      <c r="I19" s="8">
        <f t="shared" si="0"/>
        <v>154272509</v>
      </c>
      <c r="J19" s="8"/>
      <c r="K19" s="8">
        <v>66657</v>
      </c>
      <c r="L19" s="8"/>
      <c r="M19" s="8">
        <v>60938380634</v>
      </c>
      <c r="N19" s="8"/>
      <c r="O19" s="8">
        <v>56970936538</v>
      </c>
      <c r="P19" s="8"/>
      <c r="Q19" s="8">
        <f t="shared" si="1"/>
        <v>3967444096</v>
      </c>
    </row>
    <row r="20" spans="1:17">
      <c r="A20" s="1" t="s">
        <v>77</v>
      </c>
      <c r="C20" s="8">
        <v>321096</v>
      </c>
      <c r="D20" s="8"/>
      <c r="E20" s="8">
        <v>298560660726</v>
      </c>
      <c r="F20" s="8"/>
      <c r="G20" s="8">
        <v>292240409112</v>
      </c>
      <c r="H20" s="8"/>
      <c r="I20" s="8">
        <f t="shared" si="0"/>
        <v>6320251614</v>
      </c>
      <c r="J20" s="8"/>
      <c r="K20" s="8">
        <v>321096</v>
      </c>
      <c r="L20" s="8"/>
      <c r="M20" s="8">
        <v>298560660726</v>
      </c>
      <c r="N20" s="8"/>
      <c r="O20" s="8">
        <v>282460279341</v>
      </c>
      <c r="P20" s="8"/>
      <c r="Q20" s="8">
        <f t="shared" si="1"/>
        <v>16100381385</v>
      </c>
    </row>
    <row r="21" spans="1:17">
      <c r="A21" s="1" t="s">
        <v>86</v>
      </c>
      <c r="C21" s="8">
        <v>10000</v>
      </c>
      <c r="D21" s="8"/>
      <c r="E21" s="8">
        <v>8919433059</v>
      </c>
      <c r="F21" s="8"/>
      <c r="G21" s="8">
        <v>8780508244</v>
      </c>
      <c r="H21" s="8"/>
      <c r="I21" s="8">
        <f t="shared" si="0"/>
        <v>138924815</v>
      </c>
      <c r="J21" s="8"/>
      <c r="K21" s="8">
        <v>10000</v>
      </c>
      <c r="L21" s="8"/>
      <c r="M21" s="8">
        <v>8919433059</v>
      </c>
      <c r="N21" s="8"/>
      <c r="O21" s="8">
        <v>8398477500</v>
      </c>
      <c r="P21" s="8"/>
      <c r="Q21" s="8">
        <f t="shared" si="1"/>
        <v>520955559</v>
      </c>
    </row>
    <row r="22" spans="1:17">
      <c r="A22" s="1" t="s">
        <v>39</v>
      </c>
      <c r="C22" s="8">
        <v>28600</v>
      </c>
      <c r="D22" s="8"/>
      <c r="E22" s="8">
        <v>19436754449</v>
      </c>
      <c r="F22" s="8"/>
      <c r="G22" s="8">
        <v>19050438482</v>
      </c>
      <c r="H22" s="8"/>
      <c r="I22" s="8">
        <f t="shared" si="0"/>
        <v>386315967</v>
      </c>
      <c r="J22" s="8"/>
      <c r="K22" s="8">
        <v>28600</v>
      </c>
      <c r="L22" s="8"/>
      <c r="M22" s="8">
        <v>19436754449</v>
      </c>
      <c r="N22" s="8"/>
      <c r="O22" s="8">
        <v>17836016635</v>
      </c>
      <c r="P22" s="8"/>
      <c r="Q22" s="8">
        <f t="shared" si="1"/>
        <v>1600737814</v>
      </c>
    </row>
    <row r="23" spans="1:17">
      <c r="A23" s="1" t="s">
        <v>54</v>
      </c>
      <c r="C23" s="8">
        <v>28</v>
      </c>
      <c r="D23" s="8"/>
      <c r="E23" s="8">
        <v>24820020</v>
      </c>
      <c r="F23" s="8"/>
      <c r="G23" s="8">
        <v>24285597</v>
      </c>
      <c r="H23" s="8"/>
      <c r="I23" s="8">
        <f t="shared" si="0"/>
        <v>534423</v>
      </c>
      <c r="J23" s="8"/>
      <c r="K23" s="8">
        <v>28</v>
      </c>
      <c r="L23" s="8"/>
      <c r="M23" s="8">
        <v>24820020</v>
      </c>
      <c r="N23" s="8"/>
      <c r="O23" s="8">
        <v>23203593</v>
      </c>
      <c r="P23" s="8"/>
      <c r="Q23" s="8">
        <f t="shared" si="1"/>
        <v>1616427</v>
      </c>
    </row>
    <row r="24" spans="1:17">
      <c r="A24" s="1" t="s">
        <v>48</v>
      </c>
      <c r="C24" s="8">
        <v>28300</v>
      </c>
      <c r="D24" s="8"/>
      <c r="E24" s="8">
        <v>20074361862</v>
      </c>
      <c r="F24" s="8"/>
      <c r="G24" s="8">
        <v>21132481044</v>
      </c>
      <c r="H24" s="8"/>
      <c r="I24" s="8">
        <f t="shared" si="0"/>
        <v>-1058119182</v>
      </c>
      <c r="J24" s="8"/>
      <c r="K24" s="8">
        <v>28300</v>
      </c>
      <c r="L24" s="8"/>
      <c r="M24" s="8">
        <v>20074361862</v>
      </c>
      <c r="N24" s="8"/>
      <c r="O24" s="8">
        <v>18511070261</v>
      </c>
      <c r="P24" s="8"/>
      <c r="Q24" s="8">
        <f t="shared" si="1"/>
        <v>1563291601</v>
      </c>
    </row>
    <row r="25" spans="1:17">
      <c r="A25" s="1" t="s">
        <v>51</v>
      </c>
      <c r="C25" s="8">
        <v>14</v>
      </c>
      <c r="D25" s="8"/>
      <c r="E25" s="8">
        <v>12648946</v>
      </c>
      <c r="F25" s="8"/>
      <c r="G25" s="8">
        <v>12412669</v>
      </c>
      <c r="H25" s="8"/>
      <c r="I25" s="8">
        <f t="shared" si="0"/>
        <v>236277</v>
      </c>
      <c r="J25" s="8"/>
      <c r="K25" s="8">
        <v>14</v>
      </c>
      <c r="L25" s="8"/>
      <c r="M25" s="8">
        <v>12648946</v>
      </c>
      <c r="N25" s="8"/>
      <c r="O25" s="8">
        <v>11869568</v>
      </c>
      <c r="P25" s="8"/>
      <c r="Q25" s="8">
        <f t="shared" si="1"/>
        <v>779378</v>
      </c>
    </row>
    <row r="26" spans="1:17">
      <c r="A26" s="1" t="s">
        <v>95</v>
      </c>
      <c r="C26" s="8">
        <v>13304</v>
      </c>
      <c r="D26" s="8"/>
      <c r="E26" s="8">
        <v>12230810763</v>
      </c>
      <c r="F26" s="8"/>
      <c r="G26" s="8">
        <v>12557547212</v>
      </c>
      <c r="H26" s="8"/>
      <c r="I26" s="8">
        <f t="shared" si="0"/>
        <v>-326736449</v>
      </c>
      <c r="J26" s="8"/>
      <c r="K26" s="8">
        <v>13304</v>
      </c>
      <c r="L26" s="8"/>
      <c r="M26" s="8">
        <v>12230810763</v>
      </c>
      <c r="N26" s="8"/>
      <c r="O26" s="8">
        <v>11265381459</v>
      </c>
      <c r="P26" s="8"/>
      <c r="Q26" s="8">
        <f t="shared" si="1"/>
        <v>965429304</v>
      </c>
    </row>
    <row r="27" spans="1:17">
      <c r="A27" s="1" t="s">
        <v>71</v>
      </c>
      <c r="C27" s="8">
        <v>8700</v>
      </c>
      <c r="D27" s="8"/>
      <c r="E27" s="8">
        <v>6062887902</v>
      </c>
      <c r="F27" s="8"/>
      <c r="G27" s="8">
        <v>5929367107</v>
      </c>
      <c r="H27" s="8"/>
      <c r="I27" s="8">
        <f t="shared" si="0"/>
        <v>133520795</v>
      </c>
      <c r="J27" s="8"/>
      <c r="K27" s="8">
        <v>8700</v>
      </c>
      <c r="L27" s="8"/>
      <c r="M27" s="8">
        <v>6062887902</v>
      </c>
      <c r="N27" s="8"/>
      <c r="O27" s="8">
        <v>5583691772</v>
      </c>
      <c r="P27" s="8"/>
      <c r="Q27" s="8">
        <f t="shared" si="1"/>
        <v>479196130</v>
      </c>
    </row>
    <row r="28" spans="1:17">
      <c r="A28" s="1" t="s">
        <v>42</v>
      </c>
      <c r="C28" s="8">
        <v>71</v>
      </c>
      <c r="D28" s="8"/>
      <c r="E28" s="8">
        <v>64082212</v>
      </c>
      <c r="F28" s="8"/>
      <c r="G28" s="8">
        <v>62811543</v>
      </c>
      <c r="H28" s="8"/>
      <c r="I28" s="8">
        <f t="shared" si="0"/>
        <v>1270669</v>
      </c>
      <c r="J28" s="8"/>
      <c r="K28" s="8">
        <v>71</v>
      </c>
      <c r="L28" s="8"/>
      <c r="M28" s="8">
        <v>64082212</v>
      </c>
      <c r="N28" s="8"/>
      <c r="O28" s="8">
        <v>60096996</v>
      </c>
      <c r="P28" s="8"/>
      <c r="Q28" s="8">
        <f t="shared" si="1"/>
        <v>3985216</v>
      </c>
    </row>
    <row r="29" spans="1:17">
      <c r="A29" s="1" t="s">
        <v>65</v>
      </c>
      <c r="C29" s="8">
        <v>409</v>
      </c>
      <c r="D29" s="8"/>
      <c r="E29" s="8">
        <v>404018758</v>
      </c>
      <c r="F29" s="8"/>
      <c r="G29" s="8">
        <v>394265876</v>
      </c>
      <c r="H29" s="8"/>
      <c r="I29" s="8">
        <f t="shared" si="0"/>
        <v>9752882</v>
      </c>
      <c r="J29" s="8"/>
      <c r="K29" s="8">
        <v>409</v>
      </c>
      <c r="L29" s="8"/>
      <c r="M29" s="8">
        <v>404018758</v>
      </c>
      <c r="N29" s="8"/>
      <c r="O29" s="8">
        <v>381114820</v>
      </c>
      <c r="P29" s="8"/>
      <c r="Q29" s="8">
        <f t="shared" si="1"/>
        <v>22903938</v>
      </c>
    </row>
    <row r="30" spans="1:17">
      <c r="A30" s="1" t="s">
        <v>74</v>
      </c>
      <c r="C30" s="8">
        <v>19</v>
      </c>
      <c r="D30" s="8"/>
      <c r="E30" s="8">
        <v>17820479</v>
      </c>
      <c r="F30" s="8"/>
      <c r="G30" s="8">
        <v>17454415</v>
      </c>
      <c r="H30" s="8"/>
      <c r="I30" s="8">
        <f t="shared" si="0"/>
        <v>366064</v>
      </c>
      <c r="J30" s="8"/>
      <c r="K30" s="8">
        <v>19</v>
      </c>
      <c r="L30" s="8"/>
      <c r="M30" s="8">
        <v>17820479</v>
      </c>
      <c r="N30" s="8"/>
      <c r="O30" s="8">
        <v>16719059</v>
      </c>
      <c r="P30" s="8"/>
      <c r="Q30" s="8">
        <f t="shared" si="1"/>
        <v>1101420</v>
      </c>
    </row>
    <row r="31" spans="1:17">
      <c r="A31" s="1" t="s">
        <v>59</v>
      </c>
      <c r="C31" s="8">
        <v>5700</v>
      </c>
      <c r="D31" s="8"/>
      <c r="E31" s="8">
        <v>4190507332</v>
      </c>
      <c r="F31" s="8"/>
      <c r="G31" s="8">
        <v>7211109747</v>
      </c>
      <c r="H31" s="8"/>
      <c r="I31" s="8">
        <f t="shared" si="0"/>
        <v>-3020602415</v>
      </c>
      <c r="J31" s="8"/>
      <c r="K31" s="8">
        <v>5700</v>
      </c>
      <c r="L31" s="8"/>
      <c r="M31" s="8">
        <v>4190507332</v>
      </c>
      <c r="N31" s="8"/>
      <c r="O31" s="8">
        <v>3867945807</v>
      </c>
      <c r="P31" s="8"/>
      <c r="Q31" s="8">
        <f t="shared" si="1"/>
        <v>322561525</v>
      </c>
    </row>
    <row r="32" spans="1:17" ht="24.75" thickBot="1">
      <c r="C32" s="8"/>
      <c r="D32" s="8"/>
      <c r="E32" s="14">
        <f>SUM(E8:E31)</f>
        <v>1263285852085</v>
      </c>
      <c r="F32" s="8"/>
      <c r="G32" s="14">
        <f>SUM(G8:G31)</f>
        <v>1275593096250</v>
      </c>
      <c r="H32" s="8"/>
      <c r="I32" s="14">
        <f>SUM(I8:I31)</f>
        <v>-12307244165</v>
      </c>
      <c r="J32" s="8"/>
      <c r="K32" s="8"/>
      <c r="L32" s="8"/>
      <c r="M32" s="14">
        <f>SUM(M8:M31)</f>
        <v>1263285852085</v>
      </c>
      <c r="N32" s="8"/>
      <c r="O32" s="14">
        <f>SUM(O8:O31)</f>
        <v>1224184459279</v>
      </c>
      <c r="P32" s="8"/>
      <c r="Q32" s="14">
        <f>SUM(Q8:Q31)</f>
        <v>39101392806</v>
      </c>
    </row>
    <row r="33" spans="9:17" ht="24.75" thickTop="1">
      <c r="I33" s="8"/>
      <c r="J33" s="8"/>
      <c r="K33" s="8"/>
      <c r="L33" s="8"/>
      <c r="M33" s="8"/>
      <c r="N33" s="8"/>
      <c r="O33" s="8"/>
      <c r="P33" s="8"/>
      <c r="Q33" s="8"/>
    </row>
    <row r="34" spans="9:17">
      <c r="I34" s="4"/>
      <c r="J34" s="4"/>
      <c r="K34" s="4"/>
      <c r="L34" s="4"/>
      <c r="M34" s="4"/>
      <c r="N34" s="4"/>
      <c r="O34" s="4"/>
      <c r="P34" s="4"/>
      <c r="Q34" s="4"/>
    </row>
    <row r="35" spans="9:17">
      <c r="I35" s="4"/>
      <c r="J35" s="4"/>
      <c r="K35" s="4"/>
      <c r="L35" s="4"/>
      <c r="M35" s="4"/>
      <c r="N35" s="4"/>
      <c r="O35" s="4"/>
      <c r="P35" s="4"/>
      <c r="Q35" s="4"/>
    </row>
    <row r="36" spans="9:17">
      <c r="I36" s="8"/>
      <c r="J36" s="8"/>
      <c r="K36" s="8"/>
      <c r="L36" s="8"/>
      <c r="M36" s="8"/>
      <c r="N36" s="8"/>
      <c r="O36" s="8"/>
      <c r="P36" s="8"/>
      <c r="Q36" s="8"/>
    </row>
    <row r="37" spans="9:17">
      <c r="I37" s="4"/>
      <c r="J37" s="4"/>
      <c r="K37" s="4"/>
      <c r="L37" s="4"/>
      <c r="M37" s="4"/>
      <c r="N37" s="4"/>
      <c r="O37" s="4"/>
      <c r="P37" s="4"/>
      <c r="Q37" s="4"/>
    </row>
    <row r="38" spans="9:17">
      <c r="I38" s="4"/>
      <c r="J38" s="4"/>
      <c r="K38" s="4"/>
      <c r="L38" s="4"/>
      <c r="M38" s="4"/>
      <c r="N38" s="4"/>
      <c r="O38" s="4"/>
      <c r="P38" s="4"/>
      <c r="Q3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0"/>
  <sheetViews>
    <sheetView rightToLeft="1" topLeftCell="A24" workbookViewId="0">
      <selection activeCell="I34" sqref="I34"/>
    </sheetView>
  </sheetViews>
  <sheetFormatPr defaultRowHeight="24"/>
  <cols>
    <col min="1" max="1" width="32" style="1" bestFit="1" customWidth="1"/>
    <col min="2" max="2" width="1" style="1" customWidth="1"/>
    <col min="3" max="3" width="12" style="1" bestFit="1" customWidth="1"/>
    <col min="4" max="4" width="1" style="1" customWidth="1"/>
    <col min="5" max="5" width="17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570312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5703125" style="1" bestFit="1" customWidth="1"/>
    <col min="18" max="18" width="1" style="1" customWidth="1"/>
    <col min="19" max="19" width="9.140625" style="1" customWidth="1"/>
    <col min="20" max="20" width="15.42578125" style="1" bestFit="1" customWidth="1"/>
    <col min="21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138</v>
      </c>
      <c r="D6" s="19" t="s">
        <v>138</v>
      </c>
      <c r="E6" s="19" t="s">
        <v>138</v>
      </c>
      <c r="F6" s="19" t="s">
        <v>138</v>
      </c>
      <c r="G6" s="19" t="s">
        <v>138</v>
      </c>
      <c r="H6" s="19" t="s">
        <v>138</v>
      </c>
      <c r="I6" s="19" t="s">
        <v>138</v>
      </c>
      <c r="K6" s="19" t="s">
        <v>139</v>
      </c>
      <c r="L6" s="19" t="s">
        <v>139</v>
      </c>
      <c r="M6" s="19" t="s">
        <v>139</v>
      </c>
      <c r="N6" s="19" t="s">
        <v>139</v>
      </c>
      <c r="O6" s="19" t="s">
        <v>139</v>
      </c>
      <c r="P6" s="19" t="s">
        <v>139</v>
      </c>
      <c r="Q6" s="19" t="s">
        <v>139</v>
      </c>
    </row>
    <row r="7" spans="1:17" ht="24.75">
      <c r="A7" s="19" t="s">
        <v>3</v>
      </c>
      <c r="C7" s="19" t="s">
        <v>7</v>
      </c>
      <c r="E7" s="19" t="s">
        <v>158</v>
      </c>
      <c r="G7" s="19" t="s">
        <v>159</v>
      </c>
      <c r="I7" s="19" t="s">
        <v>161</v>
      </c>
      <c r="K7" s="19" t="s">
        <v>7</v>
      </c>
      <c r="M7" s="19" t="s">
        <v>158</v>
      </c>
      <c r="O7" s="19" t="s">
        <v>159</v>
      </c>
      <c r="Q7" s="19" t="s">
        <v>161</v>
      </c>
    </row>
    <row r="8" spans="1:17">
      <c r="A8" s="1" t="s">
        <v>16</v>
      </c>
      <c r="C8" s="8">
        <v>11000000</v>
      </c>
      <c r="D8" s="8"/>
      <c r="E8" s="8">
        <v>113685000000</v>
      </c>
      <c r="F8" s="8"/>
      <c r="G8" s="8">
        <v>108776903400</v>
      </c>
      <c r="H8" s="8"/>
      <c r="I8" s="8">
        <f>E8-G8</f>
        <v>4908096600</v>
      </c>
      <c r="J8" s="8"/>
      <c r="K8" s="8">
        <v>11000000</v>
      </c>
      <c r="L8" s="8"/>
      <c r="M8" s="8">
        <v>113685000000</v>
      </c>
      <c r="N8" s="8"/>
      <c r="O8" s="8">
        <v>108776903400</v>
      </c>
      <c r="P8" s="8"/>
      <c r="Q8" s="8">
        <f>M8-O8</f>
        <v>4908096600</v>
      </c>
    </row>
    <row r="9" spans="1:17">
      <c r="A9" s="1" t="s">
        <v>19</v>
      </c>
      <c r="C9" s="8">
        <v>2695400</v>
      </c>
      <c r="D9" s="8"/>
      <c r="E9" s="8">
        <v>16877076293</v>
      </c>
      <c r="F9" s="8"/>
      <c r="G9" s="8">
        <v>6854822587</v>
      </c>
      <c r="H9" s="8"/>
      <c r="I9" s="8">
        <f t="shared" ref="I9:I33" si="0">E9-G9</f>
        <v>10022253706</v>
      </c>
      <c r="J9" s="8"/>
      <c r="K9" s="8">
        <v>2695400</v>
      </c>
      <c r="L9" s="8"/>
      <c r="M9" s="8">
        <v>16877076293</v>
      </c>
      <c r="N9" s="8"/>
      <c r="O9" s="8">
        <v>6854822587</v>
      </c>
      <c r="P9" s="8"/>
      <c r="Q9" s="8">
        <f t="shared" ref="Q9:Q33" si="1">M9-O9</f>
        <v>10022253706</v>
      </c>
    </row>
    <row r="10" spans="1:17">
      <c r="A10" s="1" t="s">
        <v>18</v>
      </c>
      <c r="C10" s="8">
        <v>6497167</v>
      </c>
      <c r="D10" s="8"/>
      <c r="E10" s="8">
        <v>48416957827</v>
      </c>
      <c r="F10" s="8"/>
      <c r="G10" s="8">
        <v>41809161460</v>
      </c>
      <c r="H10" s="8"/>
      <c r="I10" s="8">
        <f t="shared" si="0"/>
        <v>6607796367</v>
      </c>
      <c r="J10" s="8"/>
      <c r="K10" s="8">
        <v>14097168</v>
      </c>
      <c r="L10" s="8"/>
      <c r="M10" s="8">
        <v>98882888648</v>
      </c>
      <c r="N10" s="8"/>
      <c r="O10" s="8">
        <v>89664136015</v>
      </c>
      <c r="P10" s="8"/>
      <c r="Q10" s="8">
        <f t="shared" si="1"/>
        <v>9218752633</v>
      </c>
    </row>
    <row r="11" spans="1:17">
      <c r="A11" s="1" t="s">
        <v>162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900000</v>
      </c>
      <c r="L11" s="8"/>
      <c r="M11" s="8">
        <v>25059006655</v>
      </c>
      <c r="N11" s="8"/>
      <c r="O11" s="8">
        <v>23906061442</v>
      </c>
      <c r="P11" s="8"/>
      <c r="Q11" s="8">
        <f t="shared" si="1"/>
        <v>1152945213</v>
      </c>
    </row>
    <row r="12" spans="1:17">
      <c r="A12" s="1" t="s">
        <v>163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300000</v>
      </c>
      <c r="L12" s="8"/>
      <c r="M12" s="8">
        <v>5669067150</v>
      </c>
      <c r="N12" s="8"/>
      <c r="O12" s="8">
        <v>5537588051</v>
      </c>
      <c r="P12" s="8"/>
      <c r="Q12" s="8">
        <f t="shared" si="1"/>
        <v>131479099</v>
      </c>
    </row>
    <row r="13" spans="1:17">
      <c r="A13" s="1" t="s">
        <v>60</v>
      </c>
      <c r="C13" s="8">
        <v>27</v>
      </c>
      <c r="D13" s="8"/>
      <c r="E13" s="8">
        <v>27000000</v>
      </c>
      <c r="F13" s="8"/>
      <c r="G13" s="8">
        <v>25656148</v>
      </c>
      <c r="H13" s="8"/>
      <c r="I13" s="8">
        <f t="shared" si="0"/>
        <v>1343852</v>
      </c>
      <c r="J13" s="8"/>
      <c r="K13" s="8">
        <v>27</v>
      </c>
      <c r="L13" s="8"/>
      <c r="M13" s="8">
        <v>27000000</v>
      </c>
      <c r="N13" s="8"/>
      <c r="O13" s="8">
        <v>25656148</v>
      </c>
      <c r="P13" s="8"/>
      <c r="Q13" s="8">
        <f t="shared" si="1"/>
        <v>1343852</v>
      </c>
    </row>
    <row r="14" spans="1:17">
      <c r="A14" s="1" t="s">
        <v>87</v>
      </c>
      <c r="C14" s="8">
        <v>169674</v>
      </c>
      <c r="D14" s="8"/>
      <c r="E14" s="8">
        <v>149973803237</v>
      </c>
      <c r="F14" s="8"/>
      <c r="G14" s="8">
        <v>142899254526</v>
      </c>
      <c r="H14" s="8"/>
      <c r="I14" s="8">
        <f t="shared" si="0"/>
        <v>7074548711</v>
      </c>
      <c r="J14" s="8"/>
      <c r="K14" s="8">
        <v>169674</v>
      </c>
      <c r="L14" s="8"/>
      <c r="M14" s="8">
        <v>149973803237</v>
      </c>
      <c r="N14" s="8"/>
      <c r="O14" s="8">
        <v>142899254526</v>
      </c>
      <c r="P14" s="8"/>
      <c r="Q14" s="8">
        <f t="shared" si="1"/>
        <v>7074548711</v>
      </c>
    </row>
    <row r="15" spans="1:17">
      <c r="A15" s="1" t="s">
        <v>95</v>
      </c>
      <c r="C15" s="8">
        <v>16696</v>
      </c>
      <c r="D15" s="8"/>
      <c r="E15" s="8">
        <v>14997468499</v>
      </c>
      <c r="F15" s="8"/>
      <c r="G15" s="8">
        <v>14137613413</v>
      </c>
      <c r="H15" s="8"/>
      <c r="I15" s="8">
        <f t="shared" si="0"/>
        <v>859855086</v>
      </c>
      <c r="J15" s="8"/>
      <c r="K15" s="8">
        <v>16696</v>
      </c>
      <c r="L15" s="8"/>
      <c r="M15" s="8">
        <v>14997468499</v>
      </c>
      <c r="N15" s="8"/>
      <c r="O15" s="8">
        <v>14137613413</v>
      </c>
      <c r="P15" s="8"/>
      <c r="Q15" s="8">
        <f t="shared" si="1"/>
        <v>859855086</v>
      </c>
    </row>
    <row r="16" spans="1:17">
      <c r="A16" s="1" t="s">
        <v>83</v>
      </c>
      <c r="C16" s="8">
        <v>33343</v>
      </c>
      <c r="D16" s="8"/>
      <c r="E16" s="8">
        <v>29993926577</v>
      </c>
      <c r="F16" s="8"/>
      <c r="G16" s="8">
        <v>28497861244</v>
      </c>
      <c r="H16" s="8"/>
      <c r="I16" s="8">
        <f t="shared" si="0"/>
        <v>1496065333</v>
      </c>
      <c r="J16" s="8"/>
      <c r="K16" s="8">
        <v>33343</v>
      </c>
      <c r="L16" s="8"/>
      <c r="M16" s="8">
        <v>29993926577</v>
      </c>
      <c r="N16" s="8"/>
      <c r="O16" s="8">
        <v>28497861244</v>
      </c>
      <c r="P16" s="8"/>
      <c r="Q16" s="8">
        <f t="shared" si="1"/>
        <v>1496065333</v>
      </c>
    </row>
    <row r="17" spans="1:17">
      <c r="A17" s="1" t="s">
        <v>77</v>
      </c>
      <c r="C17" s="8">
        <v>16021</v>
      </c>
      <c r="D17" s="8"/>
      <c r="E17" s="8">
        <v>14996942563</v>
      </c>
      <c r="F17" s="8"/>
      <c r="G17" s="8">
        <v>14093280936</v>
      </c>
      <c r="H17" s="8"/>
      <c r="I17" s="8">
        <f t="shared" si="0"/>
        <v>903661627</v>
      </c>
      <c r="J17" s="8"/>
      <c r="K17" s="8">
        <v>240378</v>
      </c>
      <c r="L17" s="8"/>
      <c r="M17" s="8">
        <v>216546269012</v>
      </c>
      <c r="N17" s="8"/>
      <c r="O17" s="8">
        <v>211454633595</v>
      </c>
      <c r="P17" s="8"/>
      <c r="Q17" s="8">
        <f t="shared" si="1"/>
        <v>5091635417</v>
      </c>
    </row>
    <row r="18" spans="1:17">
      <c r="A18" s="1" t="s">
        <v>35</v>
      </c>
      <c r="C18" s="8">
        <v>25000</v>
      </c>
      <c r="D18" s="8"/>
      <c r="E18" s="8">
        <v>16624486267</v>
      </c>
      <c r="F18" s="8"/>
      <c r="G18" s="8">
        <v>15917664400</v>
      </c>
      <c r="H18" s="8"/>
      <c r="I18" s="8">
        <f t="shared" si="0"/>
        <v>706821867</v>
      </c>
      <c r="J18" s="8"/>
      <c r="K18" s="8">
        <v>25000</v>
      </c>
      <c r="L18" s="8"/>
      <c r="M18" s="8">
        <v>16624486267</v>
      </c>
      <c r="N18" s="8"/>
      <c r="O18" s="8">
        <v>15917664400</v>
      </c>
      <c r="P18" s="8"/>
      <c r="Q18" s="8">
        <f t="shared" si="1"/>
        <v>706821867</v>
      </c>
    </row>
    <row r="19" spans="1:17">
      <c r="A19" s="1" t="s">
        <v>68</v>
      </c>
      <c r="C19" s="8">
        <v>33100</v>
      </c>
      <c r="D19" s="8"/>
      <c r="E19" s="8">
        <v>22914255039</v>
      </c>
      <c r="F19" s="8"/>
      <c r="G19" s="8">
        <v>21330738102</v>
      </c>
      <c r="H19" s="8"/>
      <c r="I19" s="8">
        <f t="shared" si="0"/>
        <v>1583516937</v>
      </c>
      <c r="J19" s="8"/>
      <c r="K19" s="8">
        <v>33100</v>
      </c>
      <c r="L19" s="8"/>
      <c r="M19" s="8">
        <v>22914255039</v>
      </c>
      <c r="N19" s="8"/>
      <c r="O19" s="8">
        <v>21330738102</v>
      </c>
      <c r="P19" s="8"/>
      <c r="Q19" s="8">
        <f t="shared" si="1"/>
        <v>1583516937</v>
      </c>
    </row>
    <row r="20" spans="1:17">
      <c r="A20" s="1" t="s">
        <v>57</v>
      </c>
      <c r="C20" s="8">
        <v>64300</v>
      </c>
      <c r="D20" s="8"/>
      <c r="E20" s="8">
        <v>43453481637</v>
      </c>
      <c r="F20" s="8"/>
      <c r="G20" s="8">
        <v>42908826025</v>
      </c>
      <c r="H20" s="8"/>
      <c r="I20" s="8">
        <f t="shared" si="0"/>
        <v>544655612</v>
      </c>
      <c r="J20" s="8"/>
      <c r="K20" s="8">
        <v>64300</v>
      </c>
      <c r="L20" s="8"/>
      <c r="M20" s="8">
        <v>43453481637</v>
      </c>
      <c r="N20" s="8"/>
      <c r="O20" s="8">
        <v>42908826025</v>
      </c>
      <c r="P20" s="8"/>
      <c r="Q20" s="8">
        <f t="shared" si="1"/>
        <v>544655612</v>
      </c>
    </row>
    <row r="21" spans="1:17">
      <c r="A21" s="1" t="s">
        <v>59</v>
      </c>
      <c r="C21" s="8">
        <v>73800</v>
      </c>
      <c r="D21" s="8"/>
      <c r="E21" s="8">
        <v>54120241933</v>
      </c>
      <c r="F21" s="8"/>
      <c r="G21" s="8">
        <v>50079719407</v>
      </c>
      <c r="H21" s="8"/>
      <c r="I21" s="8">
        <f t="shared" si="0"/>
        <v>4040522526</v>
      </c>
      <c r="J21" s="8"/>
      <c r="K21" s="8">
        <v>123800</v>
      </c>
      <c r="L21" s="8"/>
      <c r="M21" s="8">
        <v>88918933528</v>
      </c>
      <c r="N21" s="8"/>
      <c r="O21" s="8">
        <v>84009068596</v>
      </c>
      <c r="P21" s="8"/>
      <c r="Q21" s="8">
        <f t="shared" si="1"/>
        <v>4909864932</v>
      </c>
    </row>
    <row r="22" spans="1:17">
      <c r="A22" s="1" t="s">
        <v>48</v>
      </c>
      <c r="C22" s="8">
        <v>35000</v>
      </c>
      <c r="D22" s="8"/>
      <c r="E22" s="8">
        <v>24607039168</v>
      </c>
      <c r="F22" s="8"/>
      <c r="G22" s="8">
        <v>22893549791</v>
      </c>
      <c r="H22" s="8"/>
      <c r="I22" s="8">
        <f t="shared" si="0"/>
        <v>1713489377</v>
      </c>
      <c r="J22" s="8"/>
      <c r="K22" s="8">
        <v>35000</v>
      </c>
      <c r="L22" s="8"/>
      <c r="M22" s="8">
        <v>24607039168</v>
      </c>
      <c r="N22" s="8"/>
      <c r="O22" s="8">
        <v>22893549791</v>
      </c>
      <c r="P22" s="8"/>
      <c r="Q22" s="8">
        <f t="shared" si="1"/>
        <v>1713489377</v>
      </c>
    </row>
    <row r="23" spans="1:17">
      <c r="A23" s="1" t="s">
        <v>63</v>
      </c>
      <c r="C23" s="8">
        <v>24300</v>
      </c>
      <c r="D23" s="8"/>
      <c r="E23" s="8">
        <v>17412653386</v>
      </c>
      <c r="F23" s="8"/>
      <c r="G23" s="8">
        <v>16196658823</v>
      </c>
      <c r="H23" s="8"/>
      <c r="I23" s="8">
        <f t="shared" si="0"/>
        <v>1215994563</v>
      </c>
      <c r="J23" s="8"/>
      <c r="K23" s="8">
        <v>24300</v>
      </c>
      <c r="L23" s="8"/>
      <c r="M23" s="8">
        <v>17412653386</v>
      </c>
      <c r="N23" s="8"/>
      <c r="O23" s="8">
        <v>16196658823</v>
      </c>
      <c r="P23" s="8"/>
      <c r="Q23" s="8">
        <f t="shared" si="1"/>
        <v>1215994563</v>
      </c>
    </row>
    <row r="24" spans="1:17">
      <c r="A24" s="1" t="s">
        <v>45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109900</v>
      </c>
      <c r="L24" s="8"/>
      <c r="M24" s="8">
        <v>90024988017</v>
      </c>
      <c r="N24" s="8"/>
      <c r="O24" s="8">
        <v>90126718056</v>
      </c>
      <c r="P24" s="8"/>
      <c r="Q24" s="8">
        <f t="shared" si="1"/>
        <v>-101730039</v>
      </c>
    </row>
    <row r="25" spans="1:17">
      <c r="A25" s="1" t="s">
        <v>164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443079</v>
      </c>
      <c r="L25" s="8"/>
      <c r="M25" s="8">
        <v>371407061506</v>
      </c>
      <c r="N25" s="8"/>
      <c r="O25" s="8">
        <v>374354643101</v>
      </c>
      <c r="P25" s="8"/>
      <c r="Q25" s="8">
        <f t="shared" si="1"/>
        <v>-2947581595</v>
      </c>
    </row>
    <row r="26" spans="1:17">
      <c r="A26" s="1" t="s">
        <v>42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98500</v>
      </c>
      <c r="L26" s="8"/>
      <c r="M26" s="8">
        <v>84862635865</v>
      </c>
      <c r="N26" s="8"/>
      <c r="O26" s="8">
        <v>83374000722</v>
      </c>
      <c r="P26" s="8"/>
      <c r="Q26" s="8">
        <f t="shared" si="1"/>
        <v>1488635143</v>
      </c>
    </row>
    <row r="27" spans="1:17">
      <c r="A27" s="1" t="s">
        <v>98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85577</v>
      </c>
      <c r="L27" s="8"/>
      <c r="M27" s="8">
        <v>81985018923</v>
      </c>
      <c r="N27" s="8"/>
      <c r="O27" s="8">
        <v>81500740893</v>
      </c>
      <c r="P27" s="8"/>
      <c r="Q27" s="8">
        <f t="shared" si="1"/>
        <v>484278030</v>
      </c>
    </row>
    <row r="28" spans="1:17">
      <c r="A28" s="1" t="s">
        <v>149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153380</v>
      </c>
      <c r="L28" s="8"/>
      <c r="M28" s="8">
        <v>145533060468</v>
      </c>
      <c r="N28" s="8"/>
      <c r="O28" s="8">
        <v>146050028173</v>
      </c>
      <c r="P28" s="8"/>
      <c r="Q28" s="8">
        <f t="shared" si="1"/>
        <v>-516967705</v>
      </c>
    </row>
    <row r="29" spans="1:17">
      <c r="A29" s="1" t="s">
        <v>165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46702</v>
      </c>
      <c r="L29" s="8"/>
      <c r="M29" s="8">
        <v>41417165781</v>
      </c>
      <c r="N29" s="8"/>
      <c r="O29" s="8">
        <v>40345549143</v>
      </c>
      <c r="P29" s="8"/>
      <c r="Q29" s="8">
        <f t="shared" si="1"/>
        <v>1071616638</v>
      </c>
    </row>
    <row r="30" spans="1:17">
      <c r="A30" s="1" t="s">
        <v>166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42900</v>
      </c>
      <c r="L30" s="8"/>
      <c r="M30" s="8">
        <v>42516761445</v>
      </c>
      <c r="N30" s="8"/>
      <c r="O30" s="8">
        <v>42466733509</v>
      </c>
      <c r="P30" s="8"/>
      <c r="Q30" s="8">
        <f t="shared" si="1"/>
        <v>50027936</v>
      </c>
    </row>
    <row r="31" spans="1:17">
      <c r="A31" s="1" t="s">
        <v>80</v>
      </c>
      <c r="C31" s="8">
        <v>0</v>
      </c>
      <c r="D31" s="8"/>
      <c r="E31" s="8">
        <v>0</v>
      </c>
      <c r="F31" s="8"/>
      <c r="G31" s="8">
        <v>0</v>
      </c>
      <c r="H31" s="8"/>
      <c r="I31" s="8">
        <f t="shared" si="0"/>
        <v>0</v>
      </c>
      <c r="J31" s="8"/>
      <c r="K31" s="8">
        <v>132790</v>
      </c>
      <c r="L31" s="8"/>
      <c r="M31" s="8">
        <v>123761118935</v>
      </c>
      <c r="N31" s="8"/>
      <c r="O31" s="8">
        <v>122347776585</v>
      </c>
      <c r="P31" s="8"/>
      <c r="Q31" s="8">
        <f t="shared" si="1"/>
        <v>1413342350</v>
      </c>
    </row>
    <row r="32" spans="1:17">
      <c r="A32" s="1" t="s">
        <v>145</v>
      </c>
      <c r="C32" s="8">
        <v>0</v>
      </c>
      <c r="D32" s="8"/>
      <c r="E32" s="8">
        <v>0</v>
      </c>
      <c r="F32" s="8"/>
      <c r="G32" s="8">
        <v>0</v>
      </c>
      <c r="H32" s="8"/>
      <c r="I32" s="8">
        <f t="shared" si="0"/>
        <v>0</v>
      </c>
      <c r="J32" s="8"/>
      <c r="K32" s="8">
        <v>7770</v>
      </c>
      <c r="L32" s="8"/>
      <c r="M32" s="8">
        <v>7650509096</v>
      </c>
      <c r="N32" s="8"/>
      <c r="O32" s="8">
        <v>7541842033</v>
      </c>
      <c r="P32" s="8"/>
      <c r="Q32" s="8">
        <f t="shared" si="1"/>
        <v>108667063</v>
      </c>
    </row>
    <row r="33" spans="1:20">
      <c r="A33" s="1" t="s">
        <v>147</v>
      </c>
      <c r="C33" s="8">
        <v>0</v>
      </c>
      <c r="D33" s="8"/>
      <c r="E33" s="8">
        <v>0</v>
      </c>
      <c r="F33" s="8"/>
      <c r="G33" s="8">
        <v>0</v>
      </c>
      <c r="H33" s="8"/>
      <c r="I33" s="8">
        <f t="shared" si="0"/>
        <v>0</v>
      </c>
      <c r="J33" s="8"/>
      <c r="K33" s="8">
        <v>3900</v>
      </c>
      <c r="L33" s="8"/>
      <c r="M33" s="8">
        <v>3819825535</v>
      </c>
      <c r="N33" s="8"/>
      <c r="O33" s="8">
        <v>3725376853</v>
      </c>
      <c r="P33" s="8"/>
      <c r="Q33" s="8">
        <f t="shared" si="1"/>
        <v>94448682</v>
      </c>
    </row>
    <row r="34" spans="1:20" ht="24.75" thickBot="1">
      <c r="C34" s="8"/>
      <c r="D34" s="8"/>
      <c r="E34" s="14">
        <f>SUM(E8:E33)</f>
        <v>568100332426</v>
      </c>
      <c r="F34" s="8"/>
      <c r="G34" s="14">
        <f>SUM(G8:G33)</f>
        <v>526421710262</v>
      </c>
      <c r="H34" s="8"/>
      <c r="I34" s="14">
        <f>SUM(I8:I33)</f>
        <v>41678622164</v>
      </c>
      <c r="J34" s="8"/>
      <c r="K34" s="8"/>
      <c r="L34" s="8"/>
      <c r="M34" s="14">
        <f>SUM(M8:M33)</f>
        <v>1878620500667</v>
      </c>
      <c r="N34" s="8"/>
      <c r="O34" s="14">
        <f>SUM(O8:O33)</f>
        <v>1826844445226</v>
      </c>
      <c r="P34" s="8"/>
      <c r="Q34" s="14">
        <f>SUM(Q8:Q33)</f>
        <v>51776055441</v>
      </c>
    </row>
    <row r="35" spans="1:20" ht="24.75" thickTop="1"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T35" s="3"/>
    </row>
    <row r="36" spans="1:20"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T36" s="3"/>
    </row>
    <row r="37" spans="1:20">
      <c r="G37" s="3"/>
      <c r="I37" s="4"/>
      <c r="J37" s="4"/>
      <c r="K37" s="4"/>
      <c r="L37" s="4"/>
      <c r="M37" s="4"/>
      <c r="N37" s="4"/>
      <c r="O37" s="4"/>
      <c r="P37" s="4"/>
      <c r="Q37" s="4"/>
      <c r="T37" s="3"/>
    </row>
    <row r="38" spans="1:20">
      <c r="G38" s="3"/>
      <c r="I38" s="4"/>
      <c r="J38" s="4"/>
      <c r="K38" s="4"/>
      <c r="L38" s="4"/>
      <c r="M38" s="4"/>
      <c r="N38" s="4"/>
      <c r="O38" s="4"/>
      <c r="P38" s="4"/>
      <c r="Q38" s="4"/>
      <c r="T38" s="3"/>
    </row>
    <row r="39" spans="1:20">
      <c r="G39" s="17"/>
      <c r="I39" s="8"/>
      <c r="J39" s="8"/>
      <c r="K39" s="8"/>
      <c r="L39" s="8"/>
      <c r="M39" s="8"/>
      <c r="N39" s="8"/>
      <c r="O39" s="8"/>
      <c r="P39" s="8"/>
      <c r="Q39" s="8"/>
      <c r="R39" s="17"/>
      <c r="T39" s="3"/>
    </row>
    <row r="40" spans="1:20">
      <c r="G40" s="17"/>
      <c r="I40" s="4"/>
      <c r="J40" s="4"/>
      <c r="K40" s="4"/>
      <c r="L40" s="4"/>
      <c r="M40" s="4"/>
      <c r="N40" s="4"/>
      <c r="O40" s="4"/>
      <c r="P40" s="4"/>
      <c r="Q40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22"/>
  <sheetViews>
    <sheetView rightToLeft="1" workbookViewId="0">
      <selection activeCell="I21" sqref="I21"/>
    </sheetView>
  </sheetViews>
  <sheetFormatPr defaultRowHeight="24"/>
  <cols>
    <col min="1" max="1" width="30.140625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28515625" style="1" bestFit="1" customWidth="1"/>
    <col min="8" max="8" width="1" style="1" customWidth="1"/>
    <col min="9" max="9" width="16.285156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138</v>
      </c>
      <c r="D6" s="19" t="s">
        <v>138</v>
      </c>
      <c r="E6" s="19" t="s">
        <v>138</v>
      </c>
      <c r="F6" s="19" t="s">
        <v>138</v>
      </c>
      <c r="G6" s="19" t="s">
        <v>138</v>
      </c>
      <c r="H6" s="19" t="s">
        <v>138</v>
      </c>
      <c r="I6" s="19" t="s">
        <v>138</v>
      </c>
      <c r="J6" s="19" t="s">
        <v>138</v>
      </c>
      <c r="K6" s="19" t="s">
        <v>138</v>
      </c>
      <c r="M6" s="19" t="s">
        <v>139</v>
      </c>
      <c r="N6" s="19" t="s">
        <v>139</v>
      </c>
      <c r="O6" s="19" t="s">
        <v>139</v>
      </c>
      <c r="P6" s="19" t="s">
        <v>139</v>
      </c>
      <c r="Q6" s="19" t="s">
        <v>139</v>
      </c>
      <c r="R6" s="19" t="s">
        <v>139</v>
      </c>
      <c r="S6" s="19" t="s">
        <v>139</v>
      </c>
      <c r="T6" s="19" t="s">
        <v>139</v>
      </c>
      <c r="U6" s="19" t="s">
        <v>139</v>
      </c>
    </row>
    <row r="7" spans="1:21" ht="24.75">
      <c r="A7" s="19" t="s">
        <v>3</v>
      </c>
      <c r="C7" s="19" t="s">
        <v>167</v>
      </c>
      <c r="E7" s="19" t="s">
        <v>168</v>
      </c>
      <c r="G7" s="19" t="s">
        <v>169</v>
      </c>
      <c r="I7" s="19" t="s">
        <v>120</v>
      </c>
      <c r="K7" s="19" t="s">
        <v>170</v>
      </c>
      <c r="M7" s="19" t="s">
        <v>167</v>
      </c>
      <c r="O7" s="19" t="s">
        <v>168</v>
      </c>
      <c r="Q7" s="19" t="s">
        <v>169</v>
      </c>
      <c r="S7" s="19" t="s">
        <v>120</v>
      </c>
      <c r="U7" s="19" t="s">
        <v>170</v>
      </c>
    </row>
    <row r="8" spans="1:21">
      <c r="A8" s="1" t="s">
        <v>16</v>
      </c>
      <c r="C8" s="8">
        <v>0</v>
      </c>
      <c r="D8" s="8"/>
      <c r="E8" s="8">
        <v>0</v>
      </c>
      <c r="F8" s="8"/>
      <c r="G8" s="8">
        <v>4908096600</v>
      </c>
      <c r="H8" s="8"/>
      <c r="I8" s="8">
        <f>G8+E8+C8</f>
        <v>4908096600</v>
      </c>
      <c r="J8" s="8"/>
      <c r="K8" s="10">
        <f>I8/$I$15</f>
        <v>0.22694413897855667</v>
      </c>
      <c r="L8" s="8"/>
      <c r="M8" s="8">
        <v>0</v>
      </c>
      <c r="N8" s="8"/>
      <c r="O8" s="8">
        <v>0</v>
      </c>
      <c r="P8" s="8"/>
      <c r="Q8" s="8">
        <v>4908096600</v>
      </c>
      <c r="R8" s="8"/>
      <c r="S8" s="8">
        <f>Q8+O8+M8</f>
        <v>4908096600</v>
      </c>
      <c r="T8" s="8"/>
      <c r="U8" s="10">
        <f>S8/$S$15</f>
        <v>0.19139256087572126</v>
      </c>
    </row>
    <row r="9" spans="1:21">
      <c r="A9" s="1" t="s">
        <v>19</v>
      </c>
      <c r="C9" s="8">
        <v>0</v>
      </c>
      <c r="D9" s="8"/>
      <c r="E9" s="8">
        <v>-561662328</v>
      </c>
      <c r="F9" s="8"/>
      <c r="G9" s="8">
        <v>10022253706</v>
      </c>
      <c r="H9" s="8"/>
      <c r="I9" s="8">
        <f t="shared" ref="I9:I14" si="0">G9+E9+C9</f>
        <v>9460591378</v>
      </c>
      <c r="J9" s="8"/>
      <c r="K9" s="10">
        <f t="shared" ref="K9:K14" si="1">I9/$I$15</f>
        <v>0.4374457023743516</v>
      </c>
      <c r="L9" s="8"/>
      <c r="M9" s="8">
        <v>0</v>
      </c>
      <c r="N9" s="8"/>
      <c r="O9" s="8">
        <v>-563294475</v>
      </c>
      <c r="P9" s="8"/>
      <c r="Q9" s="8">
        <v>10022253706</v>
      </c>
      <c r="R9" s="8"/>
      <c r="S9" s="8">
        <f t="shared" ref="S9:S14" si="2">Q9+O9+M9</f>
        <v>9458959231</v>
      </c>
      <c r="T9" s="8"/>
      <c r="U9" s="10">
        <f t="shared" ref="U9:U14" si="3">S9/$S$15</f>
        <v>0.36885468603860266</v>
      </c>
    </row>
    <row r="10" spans="1:21">
      <c r="A10" s="1" t="s">
        <v>18</v>
      </c>
      <c r="C10" s="8">
        <v>629871436</v>
      </c>
      <c r="D10" s="8"/>
      <c r="E10" s="8">
        <v>0</v>
      </c>
      <c r="F10" s="8"/>
      <c r="G10" s="8">
        <v>6607796367</v>
      </c>
      <c r="H10" s="8"/>
      <c r="I10" s="8">
        <f t="shared" si="0"/>
        <v>7237667803</v>
      </c>
      <c r="J10" s="8"/>
      <c r="K10" s="10">
        <f t="shared" si="1"/>
        <v>0.3346605459567884</v>
      </c>
      <c r="L10" s="8"/>
      <c r="M10" s="8">
        <v>629871436</v>
      </c>
      <c r="N10" s="8"/>
      <c r="O10" s="8">
        <v>0</v>
      </c>
      <c r="P10" s="8"/>
      <c r="Q10" s="8">
        <v>9218752633</v>
      </c>
      <c r="R10" s="8"/>
      <c r="S10" s="8">
        <f t="shared" si="2"/>
        <v>9848624069</v>
      </c>
      <c r="T10" s="8"/>
      <c r="U10" s="10">
        <f t="shared" si="3"/>
        <v>0.38404977230239851</v>
      </c>
    </row>
    <row r="11" spans="1:21">
      <c r="A11" s="1" t="s">
        <v>162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10">
        <f t="shared" si="1"/>
        <v>0</v>
      </c>
      <c r="L11" s="8"/>
      <c r="M11" s="8">
        <v>0</v>
      </c>
      <c r="N11" s="8"/>
      <c r="O11" s="8">
        <v>0</v>
      </c>
      <c r="P11" s="8"/>
      <c r="Q11" s="8">
        <v>1152945213</v>
      </c>
      <c r="R11" s="8"/>
      <c r="S11" s="8">
        <f t="shared" si="2"/>
        <v>1152945213</v>
      </c>
      <c r="T11" s="8"/>
      <c r="U11" s="10">
        <f t="shared" si="3"/>
        <v>4.4959411936895032E-2</v>
      </c>
    </row>
    <row r="12" spans="1:21">
      <c r="A12" s="1" t="s">
        <v>163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10">
        <f t="shared" si="1"/>
        <v>0</v>
      </c>
      <c r="L12" s="8"/>
      <c r="M12" s="8">
        <v>0</v>
      </c>
      <c r="N12" s="8"/>
      <c r="O12" s="8">
        <v>0</v>
      </c>
      <c r="P12" s="8"/>
      <c r="Q12" s="8">
        <v>131479099</v>
      </c>
      <c r="R12" s="8"/>
      <c r="S12" s="8">
        <f t="shared" si="2"/>
        <v>131479099</v>
      </c>
      <c r="T12" s="8"/>
      <c r="U12" s="10">
        <f t="shared" si="3"/>
        <v>5.1270631998649912E-3</v>
      </c>
    </row>
    <row r="13" spans="1:21">
      <c r="A13" s="1" t="s">
        <v>17</v>
      </c>
      <c r="C13" s="8">
        <v>0</v>
      </c>
      <c r="D13" s="8"/>
      <c r="E13" s="8">
        <v>14032467</v>
      </c>
      <c r="F13" s="8"/>
      <c r="G13" s="8">
        <v>0</v>
      </c>
      <c r="H13" s="8"/>
      <c r="I13" s="8">
        <f t="shared" si="0"/>
        <v>14032467</v>
      </c>
      <c r="J13" s="8"/>
      <c r="K13" s="10">
        <f t="shared" si="1"/>
        <v>6.4884341132568789E-4</v>
      </c>
      <c r="L13" s="8"/>
      <c r="M13" s="8">
        <v>0</v>
      </c>
      <c r="N13" s="8"/>
      <c r="O13" s="8">
        <v>120608828</v>
      </c>
      <c r="P13" s="8"/>
      <c r="Q13" s="8">
        <v>0</v>
      </c>
      <c r="R13" s="8"/>
      <c r="S13" s="8">
        <f t="shared" si="2"/>
        <v>120608828</v>
      </c>
      <c r="T13" s="8"/>
      <c r="U13" s="10">
        <f t="shared" si="3"/>
        <v>4.7031740278175036E-3</v>
      </c>
    </row>
    <row r="14" spans="1:21">
      <c r="A14" s="1" t="s">
        <v>15</v>
      </c>
      <c r="C14" s="8">
        <v>0</v>
      </c>
      <c r="D14" s="8"/>
      <c r="E14" s="8">
        <v>6504705</v>
      </c>
      <c r="F14" s="8"/>
      <c r="G14" s="8">
        <v>0</v>
      </c>
      <c r="H14" s="8"/>
      <c r="I14" s="8">
        <f t="shared" si="0"/>
        <v>6504705</v>
      </c>
      <c r="J14" s="8"/>
      <c r="K14" s="10">
        <f t="shared" si="1"/>
        <v>3.0076927897762089E-4</v>
      </c>
      <c r="L14" s="8"/>
      <c r="M14" s="8">
        <v>0</v>
      </c>
      <c r="N14" s="8"/>
      <c r="O14" s="8">
        <v>23421599</v>
      </c>
      <c r="P14" s="8"/>
      <c r="Q14" s="8">
        <v>0</v>
      </c>
      <c r="R14" s="8"/>
      <c r="S14" s="8">
        <f t="shared" si="2"/>
        <v>23421599</v>
      </c>
      <c r="T14" s="8"/>
      <c r="U14" s="10">
        <f t="shared" si="3"/>
        <v>9.1333161870005416E-4</v>
      </c>
    </row>
    <row r="15" spans="1:21" ht="24.75" thickBot="1">
      <c r="C15" s="14">
        <f>SUM(C8:C14)</f>
        <v>629871436</v>
      </c>
      <c r="D15" s="8"/>
      <c r="E15" s="14">
        <f>SUM(E8:E14)</f>
        <v>-541125156</v>
      </c>
      <c r="F15" s="8"/>
      <c r="G15" s="14">
        <f>SUM(G8:G14)</f>
        <v>21538146673</v>
      </c>
      <c r="H15" s="8"/>
      <c r="I15" s="14">
        <f>SUM(I8:I14)</f>
        <v>21626892953</v>
      </c>
      <c r="J15" s="8"/>
      <c r="K15" s="11">
        <f>SUM(K8:K14)</f>
        <v>0.99999999999999989</v>
      </c>
      <c r="L15" s="8"/>
      <c r="M15" s="14">
        <f>SUM(M8:M14)</f>
        <v>629871436</v>
      </c>
      <c r="N15" s="8"/>
      <c r="O15" s="14">
        <f>SUM(O8:O14)</f>
        <v>-419264048</v>
      </c>
      <c r="P15" s="8"/>
      <c r="Q15" s="14">
        <f>SUM(Q8:Q14)</f>
        <v>25433527251</v>
      </c>
      <c r="R15" s="8"/>
      <c r="S15" s="14">
        <f>SUM(S8:S14)</f>
        <v>25644134639</v>
      </c>
      <c r="T15" s="8"/>
      <c r="U15" s="11">
        <f>SUM(U8:U14)</f>
        <v>1</v>
      </c>
    </row>
    <row r="16" spans="1:21" ht="24.75" thickTop="1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3:21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</row>
    <row r="18" spans="3:21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3:2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3:21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3:21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3:21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9"/>
  <sheetViews>
    <sheetView rightToLeft="1" topLeftCell="A28" workbookViewId="0">
      <selection activeCell="K42" sqref="K42"/>
    </sheetView>
  </sheetViews>
  <sheetFormatPr defaultRowHeight="24"/>
  <cols>
    <col min="1" max="1" width="32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6.140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5.710937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140</v>
      </c>
      <c r="C6" s="19" t="s">
        <v>138</v>
      </c>
      <c r="D6" s="19" t="s">
        <v>138</v>
      </c>
      <c r="E6" s="19" t="s">
        <v>138</v>
      </c>
      <c r="F6" s="19" t="s">
        <v>138</v>
      </c>
      <c r="G6" s="19" t="s">
        <v>138</v>
      </c>
      <c r="H6" s="19" t="s">
        <v>138</v>
      </c>
      <c r="I6" s="19" t="s">
        <v>138</v>
      </c>
      <c r="K6" s="19" t="s">
        <v>139</v>
      </c>
      <c r="L6" s="19" t="s">
        <v>139</v>
      </c>
      <c r="M6" s="19" t="s">
        <v>139</v>
      </c>
      <c r="N6" s="19" t="s">
        <v>139</v>
      </c>
      <c r="O6" s="19" t="s">
        <v>139</v>
      </c>
      <c r="P6" s="19" t="s">
        <v>139</v>
      </c>
      <c r="Q6" s="19" t="s">
        <v>139</v>
      </c>
    </row>
    <row r="7" spans="1:17" ht="24.75">
      <c r="A7" s="19" t="s">
        <v>140</v>
      </c>
      <c r="C7" s="19" t="s">
        <v>171</v>
      </c>
      <c r="E7" s="19" t="s">
        <v>168</v>
      </c>
      <c r="G7" s="19" t="s">
        <v>169</v>
      </c>
      <c r="I7" s="19" t="s">
        <v>172</v>
      </c>
      <c r="K7" s="19" t="s">
        <v>171</v>
      </c>
      <c r="M7" s="19" t="s">
        <v>168</v>
      </c>
      <c r="O7" s="19" t="s">
        <v>169</v>
      </c>
      <c r="Q7" s="19" t="s">
        <v>172</v>
      </c>
    </row>
    <row r="8" spans="1:17">
      <c r="A8" s="1" t="s">
        <v>60</v>
      </c>
      <c r="C8" s="8">
        <v>0</v>
      </c>
      <c r="D8" s="8"/>
      <c r="E8" s="8">
        <v>0</v>
      </c>
      <c r="F8" s="8"/>
      <c r="G8" s="8">
        <v>1343852</v>
      </c>
      <c r="H8" s="8"/>
      <c r="I8" s="8">
        <f>C8+E8+G8</f>
        <v>1343852</v>
      </c>
      <c r="J8" s="8"/>
      <c r="K8" s="8">
        <v>0</v>
      </c>
      <c r="L8" s="8"/>
      <c r="M8" s="8">
        <v>0</v>
      </c>
      <c r="N8" s="8"/>
      <c r="O8" s="8">
        <v>1343852</v>
      </c>
      <c r="P8" s="8"/>
      <c r="Q8" s="8">
        <f>K8+M8+O8</f>
        <v>1343852</v>
      </c>
    </row>
    <row r="9" spans="1:17">
      <c r="A9" s="1" t="s">
        <v>87</v>
      </c>
      <c r="C9" s="8">
        <v>0</v>
      </c>
      <c r="D9" s="8"/>
      <c r="E9" s="8">
        <v>-8005556546</v>
      </c>
      <c r="F9" s="8"/>
      <c r="G9" s="8">
        <v>7074548711</v>
      </c>
      <c r="H9" s="8"/>
      <c r="I9" s="8">
        <f t="shared" ref="I9:I36" si="0">C9+E9+G9</f>
        <v>-931007835</v>
      </c>
      <c r="J9" s="8"/>
      <c r="K9" s="8">
        <v>0</v>
      </c>
      <c r="L9" s="8"/>
      <c r="M9" s="8">
        <v>8331498201</v>
      </c>
      <c r="N9" s="8"/>
      <c r="O9" s="8">
        <v>7074548711</v>
      </c>
      <c r="P9" s="8"/>
      <c r="Q9" s="8">
        <f t="shared" ref="Q9:Q37" si="1">K9+M9+O9</f>
        <v>15406046912</v>
      </c>
    </row>
    <row r="10" spans="1:17">
      <c r="A10" s="1" t="s">
        <v>95</v>
      </c>
      <c r="C10" s="8">
        <v>0</v>
      </c>
      <c r="D10" s="8"/>
      <c r="E10" s="8">
        <v>-326736448</v>
      </c>
      <c r="F10" s="8"/>
      <c r="G10" s="8">
        <v>859855086</v>
      </c>
      <c r="H10" s="8"/>
      <c r="I10" s="8">
        <f t="shared" si="0"/>
        <v>533118638</v>
      </c>
      <c r="J10" s="8"/>
      <c r="K10" s="8">
        <v>0</v>
      </c>
      <c r="L10" s="8"/>
      <c r="M10" s="8">
        <v>965429304</v>
      </c>
      <c r="N10" s="8"/>
      <c r="O10" s="8">
        <v>859855086</v>
      </c>
      <c r="P10" s="8"/>
      <c r="Q10" s="8">
        <f t="shared" si="1"/>
        <v>1825284390</v>
      </c>
    </row>
    <row r="11" spans="1:17">
      <c r="A11" s="1" t="s">
        <v>83</v>
      </c>
      <c r="C11" s="8">
        <v>0</v>
      </c>
      <c r="D11" s="8"/>
      <c r="E11" s="8">
        <v>154272509</v>
      </c>
      <c r="F11" s="8"/>
      <c r="G11" s="8">
        <v>1496065333</v>
      </c>
      <c r="H11" s="8"/>
      <c r="I11" s="8">
        <f t="shared" si="0"/>
        <v>1650337842</v>
      </c>
      <c r="J11" s="8"/>
      <c r="K11" s="8">
        <v>0</v>
      </c>
      <c r="L11" s="8"/>
      <c r="M11" s="8">
        <v>3967444096</v>
      </c>
      <c r="N11" s="8"/>
      <c r="O11" s="8">
        <v>1496065333</v>
      </c>
      <c r="P11" s="8"/>
      <c r="Q11" s="8">
        <f t="shared" si="1"/>
        <v>5463509429</v>
      </c>
    </row>
    <row r="12" spans="1:17">
      <c r="A12" s="1" t="s">
        <v>77</v>
      </c>
      <c r="C12" s="8">
        <v>0</v>
      </c>
      <c r="D12" s="8"/>
      <c r="E12" s="8">
        <v>6320251614</v>
      </c>
      <c r="F12" s="8"/>
      <c r="G12" s="8">
        <v>903661627</v>
      </c>
      <c r="H12" s="8"/>
      <c r="I12" s="8">
        <f t="shared" si="0"/>
        <v>7223913241</v>
      </c>
      <c r="J12" s="8"/>
      <c r="K12" s="8">
        <v>0</v>
      </c>
      <c r="L12" s="8"/>
      <c r="M12" s="8">
        <v>16100381385</v>
      </c>
      <c r="N12" s="8"/>
      <c r="O12" s="8">
        <v>5091635417</v>
      </c>
      <c r="P12" s="8"/>
      <c r="Q12" s="8">
        <f t="shared" si="1"/>
        <v>21192016802</v>
      </c>
    </row>
    <row r="13" spans="1:17">
      <c r="A13" s="1" t="s">
        <v>35</v>
      </c>
      <c r="C13" s="8">
        <v>0</v>
      </c>
      <c r="D13" s="8"/>
      <c r="E13" s="8">
        <v>0</v>
      </c>
      <c r="F13" s="8"/>
      <c r="G13" s="8">
        <v>706821867</v>
      </c>
      <c r="H13" s="8"/>
      <c r="I13" s="8">
        <f t="shared" si="0"/>
        <v>706821867</v>
      </c>
      <c r="J13" s="8"/>
      <c r="K13" s="8">
        <v>0</v>
      </c>
      <c r="L13" s="8"/>
      <c r="M13" s="8">
        <v>0</v>
      </c>
      <c r="N13" s="8"/>
      <c r="O13" s="8">
        <v>706821867</v>
      </c>
      <c r="P13" s="8"/>
      <c r="Q13" s="8">
        <f t="shared" si="1"/>
        <v>706821867</v>
      </c>
    </row>
    <row r="14" spans="1:17">
      <c r="A14" s="1" t="s">
        <v>68</v>
      </c>
      <c r="C14" s="8">
        <v>0</v>
      </c>
      <c r="D14" s="8"/>
      <c r="E14" s="8">
        <v>0</v>
      </c>
      <c r="F14" s="8"/>
      <c r="G14" s="8">
        <v>1583516937</v>
      </c>
      <c r="H14" s="8"/>
      <c r="I14" s="8">
        <f t="shared" si="0"/>
        <v>1583516937</v>
      </c>
      <c r="J14" s="8"/>
      <c r="K14" s="8">
        <v>0</v>
      </c>
      <c r="L14" s="8"/>
      <c r="M14" s="8">
        <v>0</v>
      </c>
      <c r="N14" s="8"/>
      <c r="O14" s="8">
        <v>1583516937</v>
      </c>
      <c r="P14" s="8"/>
      <c r="Q14" s="8">
        <f t="shared" si="1"/>
        <v>1583516937</v>
      </c>
    </row>
    <row r="15" spans="1:17">
      <c r="A15" s="1" t="s">
        <v>57</v>
      </c>
      <c r="C15" s="8">
        <v>0</v>
      </c>
      <c r="D15" s="8"/>
      <c r="E15" s="8">
        <v>-1500961036</v>
      </c>
      <c r="F15" s="8"/>
      <c r="G15" s="8">
        <v>544655612</v>
      </c>
      <c r="H15" s="8"/>
      <c r="I15" s="8">
        <f t="shared" si="0"/>
        <v>-956305424</v>
      </c>
      <c r="J15" s="8"/>
      <c r="K15" s="8">
        <v>0</v>
      </c>
      <c r="L15" s="8"/>
      <c r="M15" s="8">
        <v>167597</v>
      </c>
      <c r="N15" s="8"/>
      <c r="O15" s="8">
        <v>544655612</v>
      </c>
      <c r="P15" s="8"/>
      <c r="Q15" s="8">
        <f t="shared" si="1"/>
        <v>544823209</v>
      </c>
    </row>
    <row r="16" spans="1:17">
      <c r="A16" s="1" t="s">
        <v>59</v>
      </c>
      <c r="C16" s="8">
        <v>0</v>
      </c>
      <c r="D16" s="8"/>
      <c r="E16" s="8">
        <v>-3020602414</v>
      </c>
      <c r="F16" s="8"/>
      <c r="G16" s="8">
        <v>4040522526</v>
      </c>
      <c r="H16" s="8"/>
      <c r="I16" s="8">
        <f t="shared" si="0"/>
        <v>1019920112</v>
      </c>
      <c r="J16" s="8"/>
      <c r="K16" s="8">
        <v>0</v>
      </c>
      <c r="L16" s="8"/>
      <c r="M16" s="8">
        <v>322561525</v>
      </c>
      <c r="N16" s="8"/>
      <c r="O16" s="8">
        <v>4909864932</v>
      </c>
      <c r="P16" s="8"/>
      <c r="Q16" s="8">
        <f t="shared" si="1"/>
        <v>5232426457</v>
      </c>
    </row>
    <row r="17" spans="1:17">
      <c r="A17" s="1" t="s">
        <v>48</v>
      </c>
      <c r="C17" s="8">
        <v>0</v>
      </c>
      <c r="D17" s="8"/>
      <c r="E17" s="8">
        <v>-1058119181</v>
      </c>
      <c r="F17" s="8"/>
      <c r="G17" s="8">
        <v>1713489377</v>
      </c>
      <c r="H17" s="8"/>
      <c r="I17" s="8">
        <f t="shared" si="0"/>
        <v>655370196</v>
      </c>
      <c r="J17" s="8"/>
      <c r="K17" s="8">
        <v>0</v>
      </c>
      <c r="L17" s="8"/>
      <c r="M17" s="8">
        <v>1563291601</v>
      </c>
      <c r="N17" s="8"/>
      <c r="O17" s="8">
        <v>1713489377</v>
      </c>
      <c r="P17" s="8"/>
      <c r="Q17" s="8">
        <f t="shared" si="1"/>
        <v>3276780978</v>
      </c>
    </row>
    <row r="18" spans="1:17">
      <c r="A18" s="1" t="s">
        <v>63</v>
      </c>
      <c r="C18" s="8">
        <v>0</v>
      </c>
      <c r="D18" s="8"/>
      <c r="E18" s="8">
        <v>0</v>
      </c>
      <c r="F18" s="8"/>
      <c r="G18" s="8">
        <v>1215994563</v>
      </c>
      <c r="H18" s="8"/>
      <c r="I18" s="8">
        <f t="shared" si="0"/>
        <v>1215994563</v>
      </c>
      <c r="J18" s="8"/>
      <c r="K18" s="8">
        <v>0</v>
      </c>
      <c r="L18" s="8"/>
      <c r="M18" s="8">
        <v>0</v>
      </c>
      <c r="N18" s="8"/>
      <c r="O18" s="8">
        <v>1215994563</v>
      </c>
      <c r="P18" s="8"/>
      <c r="Q18" s="8">
        <f t="shared" si="1"/>
        <v>1215994563</v>
      </c>
    </row>
    <row r="19" spans="1:17">
      <c r="A19" s="1" t="s">
        <v>45</v>
      </c>
      <c r="C19" s="8">
        <v>0</v>
      </c>
      <c r="D19" s="8"/>
      <c r="E19" s="8">
        <v>-833465582</v>
      </c>
      <c r="F19" s="8"/>
      <c r="G19" s="8">
        <v>0</v>
      </c>
      <c r="H19" s="8"/>
      <c r="I19" s="8">
        <f t="shared" si="0"/>
        <v>-833465582</v>
      </c>
      <c r="J19" s="8"/>
      <c r="K19" s="8">
        <v>0</v>
      </c>
      <c r="L19" s="8"/>
      <c r="M19" s="8">
        <v>1730213175</v>
      </c>
      <c r="N19" s="8"/>
      <c r="O19" s="8">
        <v>-101730039</v>
      </c>
      <c r="P19" s="8"/>
      <c r="Q19" s="8">
        <f t="shared" si="1"/>
        <v>1628483136</v>
      </c>
    </row>
    <row r="20" spans="1:17">
      <c r="A20" s="1" t="s">
        <v>164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0</v>
      </c>
      <c r="L20" s="8"/>
      <c r="M20" s="8">
        <v>0</v>
      </c>
      <c r="N20" s="8"/>
      <c r="O20" s="8">
        <v>-2947581595</v>
      </c>
      <c r="P20" s="8"/>
      <c r="Q20" s="8">
        <f t="shared" si="1"/>
        <v>-2947581595</v>
      </c>
    </row>
    <row r="21" spans="1:17">
      <c r="A21" s="1" t="s">
        <v>42</v>
      </c>
      <c r="C21" s="8">
        <v>0</v>
      </c>
      <c r="D21" s="8"/>
      <c r="E21" s="8">
        <v>1270669</v>
      </c>
      <c r="F21" s="8"/>
      <c r="G21" s="8">
        <v>0</v>
      </c>
      <c r="H21" s="8"/>
      <c r="I21" s="8">
        <f t="shared" si="0"/>
        <v>1270669</v>
      </c>
      <c r="J21" s="8"/>
      <c r="K21" s="8">
        <v>0</v>
      </c>
      <c r="L21" s="8"/>
      <c r="M21" s="8">
        <v>3985216</v>
      </c>
      <c r="N21" s="8"/>
      <c r="O21" s="8">
        <v>1488635143</v>
      </c>
      <c r="P21" s="8"/>
      <c r="Q21" s="8">
        <f t="shared" si="1"/>
        <v>1492620359</v>
      </c>
    </row>
    <row r="22" spans="1:17">
      <c r="A22" s="1" t="s">
        <v>98</v>
      </c>
      <c r="C22" s="8">
        <v>2217780796</v>
      </c>
      <c r="D22" s="8"/>
      <c r="E22" s="8">
        <v>-7720997688</v>
      </c>
      <c r="F22" s="8"/>
      <c r="G22" s="8">
        <v>0</v>
      </c>
      <c r="H22" s="8"/>
      <c r="I22" s="8">
        <f t="shared" si="0"/>
        <v>-5503216892</v>
      </c>
      <c r="J22" s="8"/>
      <c r="K22" s="8">
        <v>8653513015</v>
      </c>
      <c r="L22" s="8"/>
      <c r="M22" s="8">
        <v>-9023546672</v>
      </c>
      <c r="N22" s="8"/>
      <c r="O22" s="8">
        <v>484278030</v>
      </c>
      <c r="P22" s="8"/>
      <c r="Q22" s="8">
        <f t="shared" si="1"/>
        <v>114244373</v>
      </c>
    </row>
    <row r="23" spans="1:17">
      <c r="A23" s="1" t="s">
        <v>149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453867290</v>
      </c>
      <c r="L23" s="8"/>
      <c r="M23" s="8">
        <v>0</v>
      </c>
      <c r="N23" s="8"/>
      <c r="O23" s="8">
        <v>-516967705</v>
      </c>
      <c r="P23" s="8"/>
      <c r="Q23" s="8">
        <f t="shared" si="1"/>
        <v>-63100415</v>
      </c>
    </row>
    <row r="24" spans="1:17">
      <c r="A24" s="1" t="s">
        <v>165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0</v>
      </c>
      <c r="L24" s="8"/>
      <c r="M24" s="8">
        <v>0</v>
      </c>
      <c r="N24" s="8"/>
      <c r="O24" s="8">
        <v>1071616638</v>
      </c>
      <c r="P24" s="8"/>
      <c r="Q24" s="8">
        <f t="shared" si="1"/>
        <v>1071616638</v>
      </c>
    </row>
    <row r="25" spans="1:17">
      <c r="A25" s="1" t="s">
        <v>166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0</v>
      </c>
      <c r="L25" s="8"/>
      <c r="M25" s="8">
        <v>0</v>
      </c>
      <c r="N25" s="8"/>
      <c r="O25" s="8">
        <v>50027936</v>
      </c>
      <c r="P25" s="8"/>
      <c r="Q25" s="8">
        <f t="shared" si="1"/>
        <v>50027936</v>
      </c>
    </row>
    <row r="26" spans="1:17">
      <c r="A26" s="1" t="s">
        <v>80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0</v>
      </c>
      <c r="L26" s="8"/>
      <c r="M26" s="8">
        <v>817651907</v>
      </c>
      <c r="N26" s="8"/>
      <c r="O26" s="8">
        <v>1413342350</v>
      </c>
      <c r="P26" s="8"/>
      <c r="Q26" s="8">
        <f t="shared" si="1"/>
        <v>2230994257</v>
      </c>
    </row>
    <row r="27" spans="1:17">
      <c r="A27" s="1" t="s">
        <v>145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3820286</v>
      </c>
      <c r="L27" s="8"/>
      <c r="M27" s="8">
        <v>0</v>
      </c>
      <c r="N27" s="8"/>
      <c r="O27" s="8">
        <v>108667063</v>
      </c>
      <c r="P27" s="8"/>
      <c r="Q27" s="8">
        <f t="shared" si="1"/>
        <v>112487349</v>
      </c>
    </row>
    <row r="28" spans="1:17">
      <c r="A28" s="1" t="s">
        <v>147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37828264</v>
      </c>
      <c r="L28" s="8"/>
      <c r="M28" s="8">
        <v>0</v>
      </c>
      <c r="N28" s="8"/>
      <c r="O28" s="8">
        <v>94448682</v>
      </c>
      <c r="P28" s="8"/>
      <c r="Q28" s="8">
        <f t="shared" si="1"/>
        <v>132276946</v>
      </c>
    </row>
    <row r="29" spans="1:17">
      <c r="A29" s="1" t="s">
        <v>89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0</v>
      </c>
      <c r="L29" s="8"/>
      <c r="M29" s="8">
        <v>1724565794</v>
      </c>
      <c r="N29" s="8"/>
      <c r="O29" s="8">
        <v>0</v>
      </c>
      <c r="P29" s="8"/>
      <c r="Q29" s="8">
        <f t="shared" si="1"/>
        <v>1724565794</v>
      </c>
    </row>
    <row r="30" spans="1:17">
      <c r="A30" s="1" t="s">
        <v>92</v>
      </c>
      <c r="C30" s="8">
        <v>0</v>
      </c>
      <c r="D30" s="8"/>
      <c r="E30" s="8">
        <v>3554873879</v>
      </c>
      <c r="F30" s="8"/>
      <c r="G30" s="8">
        <v>0</v>
      </c>
      <c r="H30" s="8"/>
      <c r="I30" s="8">
        <f t="shared" si="0"/>
        <v>3554873879</v>
      </c>
      <c r="J30" s="8"/>
      <c r="K30" s="8">
        <v>0</v>
      </c>
      <c r="L30" s="8"/>
      <c r="M30" s="8">
        <v>10389723061</v>
      </c>
      <c r="N30" s="8"/>
      <c r="O30" s="8">
        <v>0</v>
      </c>
      <c r="P30" s="8"/>
      <c r="Q30" s="8">
        <f t="shared" si="1"/>
        <v>10389723061</v>
      </c>
    </row>
    <row r="31" spans="1:17">
      <c r="A31" s="1" t="s">
        <v>86</v>
      </c>
      <c r="C31" s="8">
        <v>0</v>
      </c>
      <c r="D31" s="8"/>
      <c r="E31" s="8">
        <v>138924814</v>
      </c>
      <c r="F31" s="8"/>
      <c r="G31" s="8">
        <v>0</v>
      </c>
      <c r="H31" s="8"/>
      <c r="I31" s="8">
        <f t="shared" si="0"/>
        <v>138924814</v>
      </c>
      <c r="J31" s="8"/>
      <c r="K31" s="8">
        <v>0</v>
      </c>
      <c r="L31" s="8"/>
      <c r="M31" s="8">
        <v>520955559</v>
      </c>
      <c r="N31" s="8"/>
      <c r="O31" s="8">
        <v>0</v>
      </c>
      <c r="P31" s="8"/>
      <c r="Q31" s="8">
        <f t="shared" si="1"/>
        <v>520955559</v>
      </c>
    </row>
    <row r="32" spans="1:17">
      <c r="A32" s="1" t="s">
        <v>39</v>
      </c>
      <c r="C32" s="8">
        <v>0</v>
      </c>
      <c r="D32" s="8"/>
      <c r="E32" s="8">
        <v>386315960</v>
      </c>
      <c r="F32" s="8"/>
      <c r="G32" s="8">
        <v>0</v>
      </c>
      <c r="H32" s="8"/>
      <c r="I32" s="8">
        <f t="shared" si="0"/>
        <v>386315960</v>
      </c>
      <c r="J32" s="8"/>
      <c r="K32" s="8">
        <v>0</v>
      </c>
      <c r="L32" s="8"/>
      <c r="M32" s="8">
        <v>1600737814</v>
      </c>
      <c r="N32" s="8"/>
      <c r="O32" s="8">
        <v>0</v>
      </c>
      <c r="P32" s="8"/>
      <c r="Q32" s="8">
        <f t="shared" si="1"/>
        <v>1600737814</v>
      </c>
    </row>
    <row r="33" spans="1:17">
      <c r="A33" s="1" t="s">
        <v>54</v>
      </c>
      <c r="C33" s="8">
        <v>0</v>
      </c>
      <c r="D33" s="8"/>
      <c r="E33" s="8">
        <v>534423</v>
      </c>
      <c r="F33" s="8"/>
      <c r="G33" s="8">
        <v>0</v>
      </c>
      <c r="H33" s="8"/>
      <c r="I33" s="8">
        <f t="shared" si="0"/>
        <v>534423</v>
      </c>
      <c r="J33" s="8"/>
      <c r="K33" s="8">
        <v>0</v>
      </c>
      <c r="L33" s="8"/>
      <c r="M33" s="8">
        <v>1616427</v>
      </c>
      <c r="N33" s="8"/>
      <c r="O33" s="8">
        <v>0</v>
      </c>
      <c r="P33" s="8"/>
      <c r="Q33" s="8">
        <f t="shared" si="1"/>
        <v>1616427</v>
      </c>
    </row>
    <row r="34" spans="1:17">
      <c r="A34" s="1" t="s">
        <v>51</v>
      </c>
      <c r="C34" s="8">
        <v>0</v>
      </c>
      <c r="D34" s="8"/>
      <c r="E34" s="8">
        <v>236277</v>
      </c>
      <c r="F34" s="8"/>
      <c r="G34" s="8">
        <v>0</v>
      </c>
      <c r="H34" s="8"/>
      <c r="I34" s="8">
        <f t="shared" si="0"/>
        <v>236277</v>
      </c>
      <c r="J34" s="8"/>
      <c r="K34" s="8">
        <v>0</v>
      </c>
      <c r="L34" s="8"/>
      <c r="M34" s="8">
        <v>779378</v>
      </c>
      <c r="N34" s="8"/>
      <c r="O34" s="8">
        <v>0</v>
      </c>
      <c r="P34" s="8"/>
      <c r="Q34" s="8">
        <f t="shared" si="1"/>
        <v>779378</v>
      </c>
    </row>
    <row r="35" spans="1:17">
      <c r="A35" s="1" t="s">
        <v>71</v>
      </c>
      <c r="C35" s="8">
        <v>0</v>
      </c>
      <c r="D35" s="8"/>
      <c r="E35" s="8">
        <v>133520795</v>
      </c>
      <c r="F35" s="8"/>
      <c r="G35" s="8">
        <v>0</v>
      </c>
      <c r="H35" s="8"/>
      <c r="I35" s="8">
        <f t="shared" si="0"/>
        <v>133520795</v>
      </c>
      <c r="J35" s="8"/>
      <c r="K35" s="8">
        <v>0</v>
      </c>
      <c r="L35" s="8"/>
      <c r="M35" s="8">
        <v>479196130</v>
      </c>
      <c r="N35" s="8"/>
      <c r="O35" s="8">
        <v>0</v>
      </c>
      <c r="P35" s="8"/>
      <c r="Q35" s="8">
        <f>K35+M35+O35</f>
        <v>479196130</v>
      </c>
    </row>
    <row r="36" spans="1:17">
      <c r="A36" s="1" t="s">
        <v>65</v>
      </c>
      <c r="C36" s="8">
        <v>0</v>
      </c>
      <c r="D36" s="8"/>
      <c r="E36" s="8">
        <v>9752882</v>
      </c>
      <c r="F36" s="8"/>
      <c r="G36" s="8">
        <v>0</v>
      </c>
      <c r="H36" s="8"/>
      <c r="I36" s="8">
        <f t="shared" si="0"/>
        <v>9752882</v>
      </c>
      <c r="J36" s="8"/>
      <c r="K36" s="8">
        <v>0</v>
      </c>
      <c r="L36" s="8"/>
      <c r="M36" s="8">
        <v>22903936</v>
      </c>
      <c r="N36" s="8"/>
      <c r="O36" s="8">
        <v>0</v>
      </c>
      <c r="P36" s="8"/>
      <c r="Q36" s="8">
        <f t="shared" si="1"/>
        <v>22903936</v>
      </c>
    </row>
    <row r="37" spans="1:17">
      <c r="A37" s="1" t="s">
        <v>74</v>
      </c>
      <c r="C37" s="8">
        <v>0</v>
      </c>
      <c r="D37" s="8"/>
      <c r="E37" s="8">
        <v>366064</v>
      </c>
      <c r="F37" s="8"/>
      <c r="G37" s="8">
        <v>0</v>
      </c>
      <c r="H37" s="8"/>
      <c r="I37" s="8">
        <f>C37+E37+G37</f>
        <v>366064</v>
      </c>
      <c r="J37" s="8"/>
      <c r="K37" s="8">
        <v>0</v>
      </c>
      <c r="L37" s="8"/>
      <c r="M37" s="8">
        <v>1101420</v>
      </c>
      <c r="N37" s="8"/>
      <c r="O37" s="8">
        <v>0</v>
      </c>
      <c r="P37" s="8"/>
      <c r="Q37" s="8">
        <f t="shared" si="1"/>
        <v>1101420</v>
      </c>
    </row>
    <row r="38" spans="1:17" ht="24.75" thickBot="1">
      <c r="C38" s="14">
        <f>SUM(C8:C37)</f>
        <v>2217780796</v>
      </c>
      <c r="D38" s="8"/>
      <c r="E38" s="14">
        <f>SUM(E8:E37)</f>
        <v>-11766119009</v>
      </c>
      <c r="F38" s="8"/>
      <c r="G38" s="14">
        <f>SUM(G8:G37)</f>
        <v>20140475491</v>
      </c>
      <c r="H38" s="8"/>
      <c r="I38" s="14">
        <f>SUM(I8:I37)</f>
        <v>10592137278</v>
      </c>
      <c r="J38" s="8"/>
      <c r="K38" s="14">
        <f>SUM(K8:K37)</f>
        <v>9149028855</v>
      </c>
      <c r="L38" s="8"/>
      <c r="M38" s="14">
        <f>SUM(M8:M37)</f>
        <v>39520656854</v>
      </c>
      <c r="N38" s="8"/>
      <c r="O38" s="14">
        <f>SUM(O8:O37)</f>
        <v>26342528190</v>
      </c>
      <c r="P38" s="8"/>
      <c r="Q38" s="14">
        <f>SUM(Q8:Q37)</f>
        <v>75012213899</v>
      </c>
    </row>
    <row r="39" spans="1:17" ht="24.75" thickTop="1"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2"/>
  <sheetViews>
    <sheetView rightToLeft="1" workbookViewId="0">
      <selection activeCell="I6" sqref="I6:K6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173</v>
      </c>
      <c r="B6" s="19" t="s">
        <v>173</v>
      </c>
      <c r="C6" s="19" t="s">
        <v>173</v>
      </c>
      <c r="E6" s="19" t="s">
        <v>138</v>
      </c>
      <c r="F6" s="19" t="s">
        <v>138</v>
      </c>
      <c r="G6" s="19" t="s">
        <v>138</v>
      </c>
      <c r="I6" s="19" t="s">
        <v>139</v>
      </c>
      <c r="J6" s="19" t="s">
        <v>139</v>
      </c>
      <c r="K6" s="19" t="s">
        <v>139</v>
      </c>
    </row>
    <row r="7" spans="1:11" ht="24.75">
      <c r="A7" s="19" t="s">
        <v>174</v>
      </c>
      <c r="C7" s="19" t="s">
        <v>117</v>
      </c>
      <c r="E7" s="19" t="s">
        <v>175</v>
      </c>
      <c r="G7" s="19" t="s">
        <v>176</v>
      </c>
      <c r="I7" s="19" t="s">
        <v>175</v>
      </c>
      <c r="K7" s="19" t="s">
        <v>176</v>
      </c>
    </row>
    <row r="8" spans="1:11">
      <c r="A8" s="1" t="s">
        <v>123</v>
      </c>
      <c r="C8" s="4">
        <v>8298064948</v>
      </c>
      <c r="E8" s="6">
        <v>43859</v>
      </c>
      <c r="F8" s="4"/>
      <c r="G8" s="15">
        <f>E8/$E$11</f>
        <v>1.9606543227266788E-3</v>
      </c>
      <c r="H8" s="4"/>
      <c r="I8" s="6">
        <v>134776</v>
      </c>
      <c r="J8" s="4"/>
      <c r="K8" s="10">
        <f>I8/$I$11</f>
        <v>2.7551316821540954E-3</v>
      </c>
    </row>
    <row r="9" spans="1:11">
      <c r="A9" s="1" t="s">
        <v>130</v>
      </c>
      <c r="C9" s="4" t="s">
        <v>131</v>
      </c>
      <c r="E9" s="6">
        <v>22279768</v>
      </c>
      <c r="F9" s="4"/>
      <c r="G9" s="15">
        <f t="shared" ref="G9:G10" si="0">E9/$E$11</f>
        <v>0.99598539498272942</v>
      </c>
      <c r="H9" s="4"/>
      <c r="I9" s="6">
        <v>48656201</v>
      </c>
      <c r="J9" s="4"/>
      <c r="K9" s="10">
        <f t="shared" ref="K9:K10" si="1">I9/$I$11</f>
        <v>0.99464475061107149</v>
      </c>
    </row>
    <row r="10" spans="1:11">
      <c r="A10" s="1" t="s">
        <v>133</v>
      </c>
      <c r="C10" s="4" t="s">
        <v>134</v>
      </c>
      <c r="E10" s="6">
        <v>45946</v>
      </c>
      <c r="F10" s="4"/>
      <c r="G10" s="15">
        <f t="shared" si="0"/>
        <v>2.0539506945438787E-3</v>
      </c>
      <c r="H10" s="4"/>
      <c r="I10" s="6">
        <v>127193</v>
      </c>
      <c r="J10" s="4"/>
      <c r="K10" s="10">
        <f t="shared" si="1"/>
        <v>2.600117706774395E-3</v>
      </c>
    </row>
    <row r="11" spans="1:11" ht="24.75" thickBot="1">
      <c r="E11" s="7">
        <f>SUM(E8:E10)</f>
        <v>22369573</v>
      </c>
      <c r="F11" s="4"/>
      <c r="G11" s="16">
        <f>SUM(G8:G10)</f>
        <v>0.99999999999999989</v>
      </c>
      <c r="H11" s="4"/>
      <c r="I11" s="7">
        <f>SUM(I8:I10)</f>
        <v>48918170</v>
      </c>
      <c r="J11" s="4"/>
      <c r="K11" s="12">
        <f>SUM(K8:K10)</f>
        <v>1</v>
      </c>
    </row>
    <row r="12" spans="1:11" ht="24.75" thickTop="1">
      <c r="E12" s="4"/>
      <c r="F12" s="4"/>
      <c r="G12" s="4"/>
      <c r="H12" s="4"/>
      <c r="I12" s="4"/>
      <c r="J12" s="4"/>
      <c r="K12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9:C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10"/>
  <sheetViews>
    <sheetView rightToLeft="1" workbookViewId="0">
      <selection activeCell="A9" sqref="A9"/>
    </sheetView>
  </sheetViews>
  <sheetFormatPr defaultRowHeight="2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6" ht="24.75">
      <c r="A2" s="18" t="s">
        <v>0</v>
      </c>
      <c r="B2" s="18"/>
      <c r="C2" s="18"/>
      <c r="D2" s="18"/>
      <c r="E2" s="18"/>
      <c r="F2" s="18"/>
    </row>
    <row r="3" spans="1:6" ht="24.75">
      <c r="A3" s="18" t="s">
        <v>136</v>
      </c>
      <c r="B3" s="18"/>
      <c r="C3" s="18"/>
      <c r="D3" s="18"/>
      <c r="E3" s="18"/>
    </row>
    <row r="4" spans="1:6" ht="24.75">
      <c r="A4" s="18" t="s">
        <v>2</v>
      </c>
      <c r="B4" s="18"/>
      <c r="C4" s="18"/>
      <c r="D4" s="18"/>
      <c r="E4" s="18"/>
    </row>
    <row r="5" spans="1:6" ht="24" customHeight="1">
      <c r="C5" s="18" t="s">
        <v>138</v>
      </c>
      <c r="D5" s="2"/>
      <c r="E5" s="2" t="s">
        <v>185</v>
      </c>
    </row>
    <row r="6" spans="1:6" ht="24.75">
      <c r="A6" s="18" t="s">
        <v>177</v>
      </c>
      <c r="C6" s="19"/>
      <c r="D6" s="2"/>
      <c r="E6" s="5" t="s">
        <v>186</v>
      </c>
    </row>
    <row r="7" spans="1:6" ht="24.75">
      <c r="A7" s="19" t="s">
        <v>177</v>
      </c>
      <c r="C7" s="19" t="s">
        <v>120</v>
      </c>
      <c r="E7" s="19" t="s">
        <v>120</v>
      </c>
    </row>
    <row r="8" spans="1:6">
      <c r="A8" s="1" t="s">
        <v>178</v>
      </c>
      <c r="C8" s="6">
        <v>0</v>
      </c>
      <c r="D8" s="4"/>
      <c r="E8" s="6">
        <v>4838226</v>
      </c>
    </row>
    <row r="9" spans="1:6" ht="25.5" thickBot="1">
      <c r="A9" s="2" t="s">
        <v>26</v>
      </c>
      <c r="C9" s="7">
        <v>0</v>
      </c>
      <c r="D9" s="4"/>
      <c r="E9" s="7">
        <v>4838226</v>
      </c>
    </row>
    <row r="10" spans="1:6" ht="24.75" thickTop="1"/>
  </sheetData>
  <mergeCells count="7">
    <mergeCell ref="E7"/>
    <mergeCell ref="A4:E4"/>
    <mergeCell ref="A3:E3"/>
    <mergeCell ref="A2:F2"/>
    <mergeCell ref="C5:C6"/>
    <mergeCell ref="A6:A7"/>
    <mergeCell ref="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9"/>
  <sheetViews>
    <sheetView rightToLeft="1" tabSelected="1" workbookViewId="0">
      <selection activeCell="G20" sqref="G20"/>
    </sheetView>
  </sheetViews>
  <sheetFormatPr defaultRowHeight="24"/>
  <cols>
    <col min="1" max="1" width="24.5703125" style="1" bestFit="1" customWidth="1"/>
    <col min="2" max="2" width="1" style="1" customWidth="1"/>
    <col min="3" max="3" width="12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6.5703125" style="1" bestFit="1" customWidth="1"/>
    <col min="10" max="10" width="1" style="1" customWidth="1"/>
    <col min="11" max="11" width="17.28515625" style="1" bestFit="1" customWidth="1"/>
    <col min="12" max="12" width="1" style="1" customWidth="1"/>
    <col min="13" max="13" width="11.5703125" style="1" bestFit="1" customWidth="1"/>
    <col min="14" max="14" width="1" style="1" customWidth="1"/>
    <col min="15" max="15" width="16.140625" style="1" bestFit="1" customWidth="1"/>
    <col min="16" max="16" width="1" style="1" customWidth="1"/>
    <col min="17" max="17" width="10.8554687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7.285156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182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8">
        <v>91983</v>
      </c>
      <c r="D9" s="8"/>
      <c r="E9" s="8">
        <v>794124099</v>
      </c>
      <c r="F9" s="8"/>
      <c r="G9" s="8">
        <v>1463885575.4115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91983</v>
      </c>
      <c r="R9" s="8"/>
      <c r="S9" s="8">
        <v>15560</v>
      </c>
      <c r="T9" s="8"/>
      <c r="U9" s="8">
        <v>794124099</v>
      </c>
      <c r="V9" s="8"/>
      <c r="W9" s="8">
        <v>1422739509.8940001</v>
      </c>
      <c r="X9" s="4"/>
      <c r="Y9" s="10">
        <v>1.0772861792397114E-3</v>
      </c>
    </row>
    <row r="10" spans="1:25">
      <c r="A10" s="1" t="s">
        <v>16</v>
      </c>
      <c r="C10" s="8">
        <v>11000000</v>
      </c>
      <c r="D10" s="8"/>
      <c r="E10" s="8">
        <v>89600252041</v>
      </c>
      <c r="F10" s="8"/>
      <c r="G10" s="8">
        <v>112614930450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0</v>
      </c>
      <c r="R10" s="8"/>
      <c r="S10" s="8">
        <v>0</v>
      </c>
      <c r="T10" s="8"/>
      <c r="U10" s="8">
        <v>0</v>
      </c>
      <c r="V10" s="8"/>
      <c r="W10" s="8">
        <v>0</v>
      </c>
      <c r="X10" s="4"/>
      <c r="Y10" s="10">
        <v>0</v>
      </c>
    </row>
    <row r="11" spans="1:25">
      <c r="A11" s="1" t="s">
        <v>17</v>
      </c>
      <c r="C11" s="8">
        <v>2278729</v>
      </c>
      <c r="D11" s="8"/>
      <c r="E11" s="8">
        <v>9679486062</v>
      </c>
      <c r="F11" s="8"/>
      <c r="G11" s="8">
        <v>18279926438.9715</v>
      </c>
      <c r="H11" s="8"/>
      <c r="I11" s="8">
        <v>0</v>
      </c>
      <c r="J11" s="8"/>
      <c r="K11" s="8">
        <v>0</v>
      </c>
      <c r="L11" s="8"/>
      <c r="M11" s="8">
        <v>0</v>
      </c>
      <c r="N11" s="8"/>
      <c r="O11" s="8">
        <v>0</v>
      </c>
      <c r="P11" s="8"/>
      <c r="Q11" s="8">
        <v>2278729</v>
      </c>
      <c r="R11" s="8"/>
      <c r="S11" s="8">
        <v>7440</v>
      </c>
      <c r="T11" s="8"/>
      <c r="U11" s="8">
        <v>9679486062</v>
      </c>
      <c r="V11" s="8"/>
      <c r="W11" s="8">
        <v>16852868984.628</v>
      </c>
      <c r="X11" s="4"/>
      <c r="Y11" s="10">
        <v>1.2760848146425611E-2</v>
      </c>
    </row>
    <row r="12" spans="1:25">
      <c r="A12" s="1" t="s">
        <v>18</v>
      </c>
      <c r="C12" s="8">
        <v>6497167</v>
      </c>
      <c r="D12" s="8"/>
      <c r="E12" s="8">
        <v>20158942764</v>
      </c>
      <c r="F12" s="8"/>
      <c r="G12" s="8">
        <v>41463626857.766998</v>
      </c>
      <c r="H12" s="8"/>
      <c r="I12" s="8">
        <v>0</v>
      </c>
      <c r="J12" s="8"/>
      <c r="K12" s="8">
        <v>0</v>
      </c>
      <c r="L12" s="8"/>
      <c r="M12" s="8">
        <v>-6497167</v>
      </c>
      <c r="N12" s="8"/>
      <c r="O12" s="8">
        <v>48416957827</v>
      </c>
      <c r="P12" s="8"/>
      <c r="Q12" s="8">
        <v>0</v>
      </c>
      <c r="R12" s="8"/>
      <c r="S12" s="8">
        <v>0</v>
      </c>
      <c r="T12" s="8"/>
      <c r="U12" s="8">
        <v>0</v>
      </c>
      <c r="V12" s="8"/>
      <c r="W12" s="8">
        <v>0</v>
      </c>
      <c r="X12" s="4"/>
      <c r="Y12" s="10">
        <v>0</v>
      </c>
    </row>
    <row r="13" spans="1:25">
      <c r="A13" s="1" t="s">
        <v>19</v>
      </c>
      <c r="C13" s="8">
        <v>4337498</v>
      </c>
      <c r="D13" s="8"/>
      <c r="E13" s="8">
        <v>10278798677</v>
      </c>
      <c r="F13" s="8"/>
      <c r="G13" s="8">
        <v>11029302730.690201</v>
      </c>
      <c r="H13" s="8"/>
      <c r="I13" s="8">
        <v>0</v>
      </c>
      <c r="J13" s="8"/>
      <c r="K13" s="8">
        <v>0</v>
      </c>
      <c r="L13" s="8"/>
      <c r="M13" s="8">
        <v>-2695400</v>
      </c>
      <c r="N13" s="8"/>
      <c r="O13" s="8">
        <v>16877076293</v>
      </c>
      <c r="P13" s="8"/>
      <c r="Q13" s="8">
        <v>1642098</v>
      </c>
      <c r="R13" s="8"/>
      <c r="S13" s="8">
        <v>7420</v>
      </c>
      <c r="T13" s="8"/>
      <c r="U13" s="8">
        <v>3891366577</v>
      </c>
      <c r="V13" s="8"/>
      <c r="W13" s="8">
        <v>12111870175.398001</v>
      </c>
      <c r="X13" s="4"/>
      <c r="Y13" s="10">
        <v>9.1710044277002276E-3</v>
      </c>
    </row>
    <row r="14" spans="1:25" ht="24.75" thickBot="1">
      <c r="C14" s="4"/>
      <c r="D14" s="4"/>
      <c r="E14" s="7">
        <f>SUM(E9:E13)</f>
        <v>130511603643</v>
      </c>
      <c r="F14" s="4"/>
      <c r="G14" s="7">
        <f>SUM(G9:G13)</f>
        <v>184851672052.84021</v>
      </c>
      <c r="H14" s="4"/>
      <c r="I14" s="4"/>
      <c r="J14" s="4"/>
      <c r="K14" s="7">
        <f>SUM(K9:K13)</f>
        <v>0</v>
      </c>
      <c r="L14" s="4"/>
      <c r="M14" s="4"/>
      <c r="N14" s="4"/>
      <c r="O14" s="7">
        <f>SUM(O9:O13)</f>
        <v>65294034120</v>
      </c>
      <c r="P14" s="4"/>
      <c r="Q14" s="4"/>
      <c r="R14" s="4"/>
      <c r="S14" s="4"/>
      <c r="T14" s="4"/>
      <c r="U14" s="7">
        <f>SUM(U9:U13)</f>
        <v>14364976738</v>
      </c>
      <c r="V14" s="4"/>
      <c r="W14" s="7">
        <f>SUM(W9:W13)</f>
        <v>30387478669.919998</v>
      </c>
      <c r="X14" s="4"/>
      <c r="Y14" s="11">
        <f>SUM(Y9:Y13)</f>
        <v>2.3009138753365549E-2</v>
      </c>
    </row>
    <row r="15" spans="1:25" ht="24.75" thickTop="1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</row>
    <row r="17" spans="3:25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3:25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3:25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S8"/>
  <sheetViews>
    <sheetView rightToLeft="1" workbookViewId="0">
      <selection activeCell="C7" sqref="C7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20" width="12.42578125" style="1" bestFit="1" customWidth="1"/>
    <col min="21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8" t="s">
        <v>3</v>
      </c>
      <c r="C6" s="19" t="s">
        <v>182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9" ht="24.75">
      <c r="A7" s="19" t="s">
        <v>3</v>
      </c>
      <c r="C7" s="19" t="s">
        <v>20</v>
      </c>
      <c r="E7" s="19" t="s">
        <v>21</v>
      </c>
      <c r="G7" s="19" t="s">
        <v>22</v>
      </c>
      <c r="I7" s="19" t="s">
        <v>23</v>
      </c>
      <c r="K7" s="19" t="s">
        <v>20</v>
      </c>
      <c r="M7" s="19" t="s">
        <v>21</v>
      </c>
      <c r="O7" s="19" t="s">
        <v>22</v>
      </c>
      <c r="Q7" s="19" t="s">
        <v>23</v>
      </c>
    </row>
    <row r="8" spans="1:19">
      <c r="A8" s="1" t="s">
        <v>24</v>
      </c>
      <c r="C8" s="6">
        <v>11000000</v>
      </c>
      <c r="D8" s="4"/>
      <c r="E8" s="6">
        <v>10335</v>
      </c>
      <c r="F8" s="4"/>
      <c r="G8" s="4" t="s">
        <v>25</v>
      </c>
      <c r="H8" s="4"/>
      <c r="I8" s="6">
        <v>0.23504228944724401</v>
      </c>
      <c r="J8" s="4"/>
      <c r="K8" s="6">
        <v>0</v>
      </c>
      <c r="L8" s="4"/>
      <c r="M8" s="6">
        <v>0</v>
      </c>
      <c r="N8" s="4"/>
      <c r="O8" s="4">
        <v>0</v>
      </c>
      <c r="P8" s="4"/>
      <c r="Q8" s="6">
        <v>0</v>
      </c>
      <c r="R8" s="4"/>
      <c r="S8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39"/>
  <sheetViews>
    <sheetView rightToLeft="1" topLeftCell="H22" workbookViewId="0">
      <selection activeCell="AK31" sqref="AK31"/>
    </sheetView>
  </sheetViews>
  <sheetFormatPr defaultRowHeight="24"/>
  <cols>
    <col min="1" max="1" width="3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6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27</v>
      </c>
      <c r="B6" s="19" t="s">
        <v>27</v>
      </c>
      <c r="C6" s="19" t="s">
        <v>27</v>
      </c>
      <c r="D6" s="19" t="s">
        <v>27</v>
      </c>
      <c r="E6" s="19" t="s">
        <v>27</v>
      </c>
      <c r="F6" s="19" t="s">
        <v>27</v>
      </c>
      <c r="G6" s="19" t="s">
        <v>27</v>
      </c>
      <c r="H6" s="19" t="s">
        <v>27</v>
      </c>
      <c r="I6" s="19" t="s">
        <v>27</v>
      </c>
      <c r="J6" s="19" t="s">
        <v>27</v>
      </c>
      <c r="K6" s="19" t="s">
        <v>27</v>
      </c>
      <c r="L6" s="19" t="s">
        <v>27</v>
      </c>
      <c r="M6" s="19" t="s">
        <v>27</v>
      </c>
      <c r="O6" s="19" t="s">
        <v>182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28</v>
      </c>
      <c r="C7" s="18" t="s">
        <v>29</v>
      </c>
      <c r="E7" s="18" t="s">
        <v>30</v>
      </c>
      <c r="G7" s="18" t="s">
        <v>31</v>
      </c>
      <c r="I7" s="18" t="s">
        <v>32</v>
      </c>
      <c r="K7" s="18" t="s">
        <v>33</v>
      </c>
      <c r="M7" s="18" t="s">
        <v>23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34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28</v>
      </c>
      <c r="C8" s="19" t="s">
        <v>29</v>
      </c>
      <c r="E8" s="19" t="s">
        <v>30</v>
      </c>
      <c r="G8" s="19" t="s">
        <v>31</v>
      </c>
      <c r="I8" s="19" t="s">
        <v>32</v>
      </c>
      <c r="K8" s="19" t="s">
        <v>33</v>
      </c>
      <c r="M8" s="19" t="s">
        <v>23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34</v>
      </c>
      <c r="AG8" s="19" t="s">
        <v>8</v>
      </c>
      <c r="AI8" s="19" t="s">
        <v>9</v>
      </c>
      <c r="AK8" s="19" t="s">
        <v>13</v>
      </c>
    </row>
    <row r="9" spans="1:37">
      <c r="A9" s="1" t="s">
        <v>35</v>
      </c>
      <c r="C9" s="4" t="s">
        <v>36</v>
      </c>
      <c r="D9" s="4"/>
      <c r="E9" s="4" t="s">
        <v>36</v>
      </c>
      <c r="F9" s="4"/>
      <c r="G9" s="4" t="s">
        <v>37</v>
      </c>
      <c r="H9" s="4"/>
      <c r="I9" s="4" t="s">
        <v>38</v>
      </c>
      <c r="J9" s="4"/>
      <c r="K9" s="6">
        <v>0</v>
      </c>
      <c r="L9" s="4"/>
      <c r="M9" s="6">
        <v>0</v>
      </c>
      <c r="N9" s="4"/>
      <c r="O9" s="6">
        <v>49900</v>
      </c>
      <c r="P9" s="4"/>
      <c r="Q9" s="6">
        <v>30178815376</v>
      </c>
      <c r="R9" s="4"/>
      <c r="S9" s="6">
        <v>31771658143</v>
      </c>
      <c r="T9" s="4"/>
      <c r="U9" s="6">
        <v>0</v>
      </c>
      <c r="V9" s="4"/>
      <c r="W9" s="6">
        <v>0</v>
      </c>
      <c r="X9" s="4"/>
      <c r="Y9" s="6">
        <v>25000</v>
      </c>
      <c r="Z9" s="4"/>
      <c r="AA9" s="6">
        <v>16624486267</v>
      </c>
      <c r="AB9" s="4"/>
      <c r="AC9" s="6">
        <v>24900</v>
      </c>
      <c r="AD9" s="4"/>
      <c r="AE9" s="6">
        <v>636822</v>
      </c>
      <c r="AF9" s="4"/>
      <c r="AG9" s="6">
        <v>15059168394</v>
      </c>
      <c r="AH9" s="4"/>
      <c r="AI9" s="6">
        <v>15853993742</v>
      </c>
      <c r="AJ9" s="4"/>
      <c r="AK9" s="10">
        <v>1.2004508362378966E-2</v>
      </c>
    </row>
    <row r="10" spans="1:37">
      <c r="A10" s="1" t="s">
        <v>39</v>
      </c>
      <c r="C10" s="4" t="s">
        <v>36</v>
      </c>
      <c r="D10" s="4"/>
      <c r="E10" s="4" t="s">
        <v>36</v>
      </c>
      <c r="F10" s="4"/>
      <c r="G10" s="4" t="s">
        <v>40</v>
      </c>
      <c r="H10" s="4"/>
      <c r="I10" s="4" t="s">
        <v>41</v>
      </c>
      <c r="J10" s="4"/>
      <c r="K10" s="6">
        <v>0</v>
      </c>
      <c r="L10" s="4"/>
      <c r="M10" s="6">
        <v>0</v>
      </c>
      <c r="N10" s="4"/>
      <c r="O10" s="6">
        <v>28600</v>
      </c>
      <c r="P10" s="4"/>
      <c r="Q10" s="6">
        <v>16859515288</v>
      </c>
      <c r="R10" s="4"/>
      <c r="S10" s="6">
        <v>19050438482</v>
      </c>
      <c r="T10" s="4"/>
      <c r="U10" s="6">
        <v>0</v>
      </c>
      <c r="V10" s="4"/>
      <c r="W10" s="6">
        <v>0</v>
      </c>
      <c r="X10" s="4"/>
      <c r="Y10" s="6">
        <v>0</v>
      </c>
      <c r="Z10" s="4"/>
      <c r="AA10" s="6">
        <v>0</v>
      </c>
      <c r="AB10" s="4"/>
      <c r="AC10" s="6">
        <v>28600</v>
      </c>
      <c r="AD10" s="4"/>
      <c r="AE10" s="6">
        <v>679730</v>
      </c>
      <c r="AF10" s="4"/>
      <c r="AG10" s="6">
        <v>16859515288</v>
      </c>
      <c r="AH10" s="4"/>
      <c r="AI10" s="6">
        <v>19436754449</v>
      </c>
      <c r="AJ10" s="4"/>
      <c r="AK10" s="10">
        <v>1.4717344103801343E-2</v>
      </c>
    </row>
    <row r="11" spans="1:37">
      <c r="A11" s="1" t="s">
        <v>42</v>
      </c>
      <c r="C11" s="4" t="s">
        <v>36</v>
      </c>
      <c r="D11" s="4"/>
      <c r="E11" s="4" t="s">
        <v>36</v>
      </c>
      <c r="F11" s="4"/>
      <c r="G11" s="4" t="s">
        <v>43</v>
      </c>
      <c r="H11" s="4"/>
      <c r="I11" s="4" t="s">
        <v>44</v>
      </c>
      <c r="J11" s="4"/>
      <c r="K11" s="6">
        <v>0</v>
      </c>
      <c r="L11" s="4"/>
      <c r="M11" s="6">
        <v>0</v>
      </c>
      <c r="N11" s="4"/>
      <c r="O11" s="6">
        <v>71</v>
      </c>
      <c r="P11" s="4"/>
      <c r="Q11" s="6">
        <v>51818086</v>
      </c>
      <c r="R11" s="4"/>
      <c r="S11" s="6">
        <v>62811543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71</v>
      </c>
      <c r="AD11" s="4"/>
      <c r="AE11" s="6">
        <v>902730</v>
      </c>
      <c r="AF11" s="4"/>
      <c r="AG11" s="6">
        <v>51818086</v>
      </c>
      <c r="AH11" s="4"/>
      <c r="AI11" s="6">
        <v>64082212</v>
      </c>
      <c r="AJ11" s="4"/>
      <c r="AK11" s="10">
        <v>4.8522502427624699E-5</v>
      </c>
    </row>
    <row r="12" spans="1:37">
      <c r="A12" s="1" t="s">
        <v>45</v>
      </c>
      <c r="C12" s="4" t="s">
        <v>36</v>
      </c>
      <c r="D12" s="4"/>
      <c r="E12" s="4" t="s">
        <v>36</v>
      </c>
      <c r="F12" s="4"/>
      <c r="G12" s="4" t="s">
        <v>46</v>
      </c>
      <c r="H12" s="4"/>
      <c r="I12" s="4" t="s">
        <v>47</v>
      </c>
      <c r="J12" s="4"/>
      <c r="K12" s="6">
        <v>0</v>
      </c>
      <c r="L12" s="4"/>
      <c r="M12" s="6">
        <v>0</v>
      </c>
      <c r="N12" s="4"/>
      <c r="O12" s="6">
        <v>86678</v>
      </c>
      <c r="P12" s="4"/>
      <c r="Q12" s="6">
        <v>65307728522</v>
      </c>
      <c r="R12" s="4"/>
      <c r="S12" s="6">
        <v>73646514679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86678</v>
      </c>
      <c r="AD12" s="4"/>
      <c r="AE12" s="6">
        <v>840193</v>
      </c>
      <c r="AF12" s="4"/>
      <c r="AG12" s="6">
        <v>65307728522</v>
      </c>
      <c r="AH12" s="4"/>
      <c r="AI12" s="6">
        <v>72813049096</v>
      </c>
      <c r="AJ12" s="4"/>
      <c r="AK12" s="10">
        <v>5.5133417546875819E-2</v>
      </c>
    </row>
    <row r="13" spans="1:37">
      <c r="A13" s="1" t="s">
        <v>48</v>
      </c>
      <c r="C13" s="4" t="s">
        <v>36</v>
      </c>
      <c r="D13" s="4"/>
      <c r="E13" s="4" t="s">
        <v>36</v>
      </c>
      <c r="F13" s="4"/>
      <c r="G13" s="4" t="s">
        <v>49</v>
      </c>
      <c r="H13" s="4"/>
      <c r="I13" s="4" t="s">
        <v>50</v>
      </c>
      <c r="J13" s="4"/>
      <c r="K13" s="6">
        <v>0</v>
      </c>
      <c r="L13" s="4"/>
      <c r="M13" s="6">
        <v>0</v>
      </c>
      <c r="N13" s="4"/>
      <c r="O13" s="6">
        <v>63300</v>
      </c>
      <c r="P13" s="4"/>
      <c r="Q13" s="6">
        <v>40960937749</v>
      </c>
      <c r="R13" s="4"/>
      <c r="S13" s="6">
        <v>44026030835</v>
      </c>
      <c r="T13" s="4"/>
      <c r="U13" s="6">
        <v>0</v>
      </c>
      <c r="V13" s="4"/>
      <c r="W13" s="6">
        <v>0</v>
      </c>
      <c r="X13" s="4"/>
      <c r="Y13" s="6">
        <v>35000</v>
      </c>
      <c r="Z13" s="4"/>
      <c r="AA13" s="6">
        <v>24607039168</v>
      </c>
      <c r="AB13" s="4"/>
      <c r="AC13" s="6">
        <v>28300</v>
      </c>
      <c r="AD13" s="4"/>
      <c r="AE13" s="6">
        <v>709470</v>
      </c>
      <c r="AF13" s="4"/>
      <c r="AG13" s="6">
        <v>18312709926</v>
      </c>
      <c r="AH13" s="4"/>
      <c r="AI13" s="6">
        <v>20074361862</v>
      </c>
      <c r="AJ13" s="4"/>
      <c r="AK13" s="10">
        <v>1.5200134979452827E-2</v>
      </c>
    </row>
    <row r="14" spans="1:37">
      <c r="A14" s="1" t="s">
        <v>51</v>
      </c>
      <c r="C14" s="4" t="s">
        <v>36</v>
      </c>
      <c r="D14" s="4"/>
      <c r="E14" s="4" t="s">
        <v>36</v>
      </c>
      <c r="F14" s="4"/>
      <c r="G14" s="4" t="s">
        <v>52</v>
      </c>
      <c r="H14" s="4"/>
      <c r="I14" s="4" t="s">
        <v>53</v>
      </c>
      <c r="J14" s="4"/>
      <c r="K14" s="6">
        <v>0</v>
      </c>
      <c r="L14" s="4"/>
      <c r="M14" s="6">
        <v>0</v>
      </c>
      <c r="N14" s="4"/>
      <c r="O14" s="6">
        <v>14</v>
      </c>
      <c r="P14" s="4"/>
      <c r="Q14" s="6">
        <v>10627617</v>
      </c>
      <c r="R14" s="4"/>
      <c r="S14" s="6">
        <v>12412669</v>
      </c>
      <c r="T14" s="4"/>
      <c r="U14" s="6">
        <v>0</v>
      </c>
      <c r="V14" s="4"/>
      <c r="W14" s="6">
        <v>0</v>
      </c>
      <c r="X14" s="4"/>
      <c r="Y14" s="6">
        <v>0</v>
      </c>
      <c r="Z14" s="4"/>
      <c r="AA14" s="6">
        <v>0</v>
      </c>
      <c r="AB14" s="4"/>
      <c r="AC14" s="6">
        <v>14</v>
      </c>
      <c r="AD14" s="4"/>
      <c r="AE14" s="6">
        <v>903660</v>
      </c>
      <c r="AF14" s="4"/>
      <c r="AG14" s="6">
        <v>10627617</v>
      </c>
      <c r="AH14" s="4"/>
      <c r="AI14" s="6">
        <v>12648946</v>
      </c>
      <c r="AJ14" s="4"/>
      <c r="AK14" s="10">
        <v>9.577673645096609E-6</v>
      </c>
    </row>
    <row r="15" spans="1:37">
      <c r="A15" s="1" t="s">
        <v>54</v>
      </c>
      <c r="C15" s="4" t="s">
        <v>36</v>
      </c>
      <c r="D15" s="4"/>
      <c r="E15" s="4" t="s">
        <v>36</v>
      </c>
      <c r="F15" s="4"/>
      <c r="G15" s="4" t="s">
        <v>55</v>
      </c>
      <c r="H15" s="4"/>
      <c r="I15" s="4" t="s">
        <v>56</v>
      </c>
      <c r="J15" s="4"/>
      <c r="K15" s="6">
        <v>0</v>
      </c>
      <c r="L15" s="4"/>
      <c r="M15" s="6">
        <v>0</v>
      </c>
      <c r="N15" s="4"/>
      <c r="O15" s="6">
        <v>28</v>
      </c>
      <c r="P15" s="4"/>
      <c r="Q15" s="6">
        <v>20578251</v>
      </c>
      <c r="R15" s="4"/>
      <c r="S15" s="6">
        <v>24285597</v>
      </c>
      <c r="T15" s="4"/>
      <c r="U15" s="6">
        <v>0</v>
      </c>
      <c r="V15" s="4"/>
      <c r="W15" s="6">
        <v>0</v>
      </c>
      <c r="X15" s="4"/>
      <c r="Y15" s="6">
        <v>0</v>
      </c>
      <c r="Z15" s="4"/>
      <c r="AA15" s="6">
        <v>0</v>
      </c>
      <c r="AB15" s="4"/>
      <c r="AC15" s="6">
        <v>28</v>
      </c>
      <c r="AD15" s="4"/>
      <c r="AE15" s="6">
        <v>886590</v>
      </c>
      <c r="AF15" s="4"/>
      <c r="AG15" s="6">
        <v>20578251</v>
      </c>
      <c r="AH15" s="4"/>
      <c r="AI15" s="6">
        <v>24820020</v>
      </c>
      <c r="AJ15" s="4"/>
      <c r="AK15" s="10">
        <v>1.8793506702042271E-5</v>
      </c>
    </row>
    <row r="16" spans="1:37">
      <c r="A16" s="1" t="s">
        <v>57</v>
      </c>
      <c r="C16" s="4" t="s">
        <v>36</v>
      </c>
      <c r="D16" s="4"/>
      <c r="E16" s="4" t="s">
        <v>36</v>
      </c>
      <c r="F16" s="4"/>
      <c r="G16" s="4" t="s">
        <v>49</v>
      </c>
      <c r="H16" s="4"/>
      <c r="I16" s="4" t="s">
        <v>58</v>
      </c>
      <c r="J16" s="4"/>
      <c r="K16" s="6">
        <v>0</v>
      </c>
      <c r="L16" s="4"/>
      <c r="M16" s="6">
        <v>0</v>
      </c>
      <c r="N16" s="4"/>
      <c r="O16" s="6">
        <v>64328</v>
      </c>
      <c r="P16" s="4"/>
      <c r="Q16" s="6">
        <v>38796486437</v>
      </c>
      <c r="R16" s="4"/>
      <c r="S16" s="6">
        <v>44428639684</v>
      </c>
      <c r="T16" s="4"/>
      <c r="U16" s="6">
        <v>0</v>
      </c>
      <c r="V16" s="4"/>
      <c r="W16" s="6">
        <v>0</v>
      </c>
      <c r="X16" s="4"/>
      <c r="Y16" s="6">
        <v>64300</v>
      </c>
      <c r="Z16" s="4"/>
      <c r="AA16" s="6">
        <v>43453481637</v>
      </c>
      <c r="AB16" s="4"/>
      <c r="AC16" s="6">
        <v>28</v>
      </c>
      <c r="AD16" s="4"/>
      <c r="AE16" s="6">
        <v>673430</v>
      </c>
      <c r="AF16" s="4"/>
      <c r="AG16" s="6">
        <v>16886917</v>
      </c>
      <c r="AH16" s="4"/>
      <c r="AI16" s="6">
        <v>18852622</v>
      </c>
      <c r="AJ16" s="4"/>
      <c r="AK16" s="10">
        <v>1.4275044013182484E-5</v>
      </c>
    </row>
    <row r="17" spans="1:37">
      <c r="A17" s="1" t="s">
        <v>59</v>
      </c>
      <c r="C17" s="4" t="s">
        <v>36</v>
      </c>
      <c r="D17" s="4"/>
      <c r="E17" s="4" t="s">
        <v>36</v>
      </c>
      <c r="F17" s="4"/>
      <c r="G17" s="4" t="s">
        <v>49</v>
      </c>
      <c r="H17" s="4"/>
      <c r="I17" s="4" t="s">
        <v>58</v>
      </c>
      <c r="J17" s="4"/>
      <c r="K17" s="6">
        <v>0</v>
      </c>
      <c r="L17" s="4"/>
      <c r="M17" s="6">
        <v>0</v>
      </c>
      <c r="N17" s="4"/>
      <c r="O17" s="6">
        <v>79500</v>
      </c>
      <c r="P17" s="4"/>
      <c r="Q17" s="6">
        <v>53556963457</v>
      </c>
      <c r="R17" s="4"/>
      <c r="S17" s="6">
        <v>57290829154</v>
      </c>
      <c r="T17" s="4"/>
      <c r="U17" s="6">
        <v>0</v>
      </c>
      <c r="V17" s="4"/>
      <c r="W17" s="6">
        <v>0</v>
      </c>
      <c r="X17" s="4"/>
      <c r="Y17" s="6">
        <v>73800</v>
      </c>
      <c r="Z17" s="4"/>
      <c r="AA17" s="6">
        <v>54120241933</v>
      </c>
      <c r="AB17" s="4"/>
      <c r="AC17" s="6">
        <v>5700</v>
      </c>
      <c r="AD17" s="4"/>
      <c r="AE17" s="6">
        <v>735310</v>
      </c>
      <c r="AF17" s="4"/>
      <c r="AG17" s="6">
        <v>3839933229</v>
      </c>
      <c r="AH17" s="4"/>
      <c r="AI17" s="6">
        <v>4190507332</v>
      </c>
      <c r="AJ17" s="4"/>
      <c r="AK17" s="10">
        <v>3.1730162839876549E-3</v>
      </c>
    </row>
    <row r="18" spans="1:37">
      <c r="A18" s="1" t="s">
        <v>60</v>
      </c>
      <c r="C18" s="4" t="s">
        <v>36</v>
      </c>
      <c r="D18" s="4"/>
      <c r="E18" s="4" t="s">
        <v>36</v>
      </c>
      <c r="F18" s="4"/>
      <c r="G18" s="4" t="s">
        <v>61</v>
      </c>
      <c r="H18" s="4"/>
      <c r="I18" s="4" t="s">
        <v>62</v>
      </c>
      <c r="J18" s="4"/>
      <c r="K18" s="6">
        <v>0</v>
      </c>
      <c r="L18" s="4"/>
      <c r="M18" s="6">
        <v>0</v>
      </c>
      <c r="N18" s="4"/>
      <c r="O18" s="6">
        <v>27</v>
      </c>
      <c r="P18" s="4"/>
      <c r="Q18" s="6">
        <v>20465980</v>
      </c>
      <c r="R18" s="4"/>
      <c r="S18" s="6">
        <v>26710307</v>
      </c>
      <c r="T18" s="4"/>
      <c r="U18" s="6">
        <v>0</v>
      </c>
      <c r="V18" s="4"/>
      <c r="W18" s="6">
        <v>0</v>
      </c>
      <c r="X18" s="4"/>
      <c r="Y18" s="6">
        <v>27</v>
      </c>
      <c r="Z18" s="4"/>
      <c r="AA18" s="6">
        <v>27000000</v>
      </c>
      <c r="AB18" s="4"/>
      <c r="AC18" s="6">
        <v>0</v>
      </c>
      <c r="AD18" s="4"/>
      <c r="AE18" s="6">
        <v>0</v>
      </c>
      <c r="AF18" s="4"/>
      <c r="AG18" s="6">
        <v>0</v>
      </c>
      <c r="AH18" s="4"/>
      <c r="AI18" s="6">
        <v>0</v>
      </c>
      <c r="AJ18" s="4"/>
      <c r="AK18" s="10">
        <v>0</v>
      </c>
    </row>
    <row r="19" spans="1:37">
      <c r="A19" s="1" t="s">
        <v>63</v>
      </c>
      <c r="C19" s="4" t="s">
        <v>36</v>
      </c>
      <c r="D19" s="4"/>
      <c r="E19" s="4" t="s">
        <v>36</v>
      </c>
      <c r="F19" s="4"/>
      <c r="G19" s="4" t="s">
        <v>49</v>
      </c>
      <c r="H19" s="4"/>
      <c r="I19" s="4" t="s">
        <v>64</v>
      </c>
      <c r="J19" s="4"/>
      <c r="K19" s="6">
        <v>0</v>
      </c>
      <c r="L19" s="4"/>
      <c r="M19" s="6">
        <v>0</v>
      </c>
      <c r="N19" s="4"/>
      <c r="O19" s="6">
        <v>24300</v>
      </c>
      <c r="P19" s="4"/>
      <c r="Q19" s="6">
        <v>16004968028</v>
      </c>
      <c r="R19" s="4"/>
      <c r="S19" s="6">
        <v>17166781956</v>
      </c>
      <c r="T19" s="4"/>
      <c r="U19" s="6">
        <v>0</v>
      </c>
      <c r="V19" s="4"/>
      <c r="W19" s="6">
        <v>0</v>
      </c>
      <c r="X19" s="4"/>
      <c r="Y19" s="6">
        <v>24300</v>
      </c>
      <c r="Z19" s="4"/>
      <c r="AA19" s="6">
        <v>17412653386</v>
      </c>
      <c r="AB19" s="4"/>
      <c r="AC19" s="6">
        <v>0</v>
      </c>
      <c r="AD19" s="4"/>
      <c r="AE19" s="6">
        <v>0</v>
      </c>
      <c r="AF19" s="4"/>
      <c r="AG19" s="6">
        <v>0</v>
      </c>
      <c r="AH19" s="4"/>
      <c r="AI19" s="6">
        <v>0</v>
      </c>
      <c r="AJ19" s="4"/>
      <c r="AK19" s="10">
        <v>0</v>
      </c>
    </row>
    <row r="20" spans="1:37">
      <c r="A20" s="1" t="s">
        <v>65</v>
      </c>
      <c r="C20" s="4" t="s">
        <v>36</v>
      </c>
      <c r="D20" s="4"/>
      <c r="E20" s="4" t="s">
        <v>36</v>
      </c>
      <c r="F20" s="4"/>
      <c r="G20" s="4" t="s">
        <v>66</v>
      </c>
      <c r="H20" s="4"/>
      <c r="I20" s="4" t="s">
        <v>67</v>
      </c>
      <c r="J20" s="4"/>
      <c r="K20" s="6">
        <v>0</v>
      </c>
      <c r="L20" s="4"/>
      <c r="M20" s="6">
        <v>0</v>
      </c>
      <c r="N20" s="4"/>
      <c r="O20" s="6">
        <v>409</v>
      </c>
      <c r="P20" s="4"/>
      <c r="Q20" s="6">
        <v>333240765</v>
      </c>
      <c r="R20" s="4"/>
      <c r="S20" s="6">
        <v>394265876</v>
      </c>
      <c r="T20" s="4"/>
      <c r="U20" s="6">
        <v>0</v>
      </c>
      <c r="V20" s="4"/>
      <c r="W20" s="6">
        <v>0</v>
      </c>
      <c r="X20" s="4"/>
      <c r="Y20" s="6">
        <v>0</v>
      </c>
      <c r="Z20" s="4"/>
      <c r="AA20" s="6">
        <v>0</v>
      </c>
      <c r="AB20" s="4"/>
      <c r="AC20" s="6">
        <v>409</v>
      </c>
      <c r="AD20" s="4"/>
      <c r="AE20" s="6">
        <v>988000</v>
      </c>
      <c r="AF20" s="4"/>
      <c r="AG20" s="6">
        <v>333240765</v>
      </c>
      <c r="AH20" s="4"/>
      <c r="AI20" s="6">
        <v>404018758</v>
      </c>
      <c r="AJ20" s="4"/>
      <c r="AK20" s="10">
        <v>3.0591954544048692E-4</v>
      </c>
    </row>
    <row r="21" spans="1:37">
      <c r="A21" s="1" t="s">
        <v>68</v>
      </c>
      <c r="C21" s="4" t="s">
        <v>36</v>
      </c>
      <c r="D21" s="4"/>
      <c r="E21" s="4" t="s">
        <v>36</v>
      </c>
      <c r="F21" s="4"/>
      <c r="G21" s="4" t="s">
        <v>69</v>
      </c>
      <c r="H21" s="4"/>
      <c r="I21" s="4" t="s">
        <v>70</v>
      </c>
      <c r="J21" s="4"/>
      <c r="K21" s="6">
        <v>0</v>
      </c>
      <c r="L21" s="4"/>
      <c r="M21" s="6">
        <v>0</v>
      </c>
      <c r="N21" s="4"/>
      <c r="O21" s="6">
        <v>33100</v>
      </c>
      <c r="P21" s="4"/>
      <c r="Q21" s="6">
        <v>21081485983</v>
      </c>
      <c r="R21" s="4"/>
      <c r="S21" s="6">
        <v>22715060148</v>
      </c>
      <c r="T21" s="4"/>
      <c r="U21" s="6">
        <v>0</v>
      </c>
      <c r="V21" s="4"/>
      <c r="W21" s="6">
        <v>0</v>
      </c>
      <c r="X21" s="4"/>
      <c r="Y21" s="6">
        <v>33100</v>
      </c>
      <c r="Z21" s="4"/>
      <c r="AA21" s="6">
        <v>22914255039</v>
      </c>
      <c r="AB21" s="4"/>
      <c r="AC21" s="6">
        <v>0</v>
      </c>
      <c r="AD21" s="4"/>
      <c r="AE21" s="6">
        <v>0</v>
      </c>
      <c r="AF21" s="4"/>
      <c r="AG21" s="6">
        <v>0</v>
      </c>
      <c r="AH21" s="4"/>
      <c r="AI21" s="6">
        <v>0</v>
      </c>
      <c r="AJ21" s="4"/>
      <c r="AK21" s="10">
        <v>0</v>
      </c>
    </row>
    <row r="22" spans="1:37">
      <c r="A22" s="1" t="s">
        <v>71</v>
      </c>
      <c r="C22" s="4" t="s">
        <v>36</v>
      </c>
      <c r="D22" s="4"/>
      <c r="E22" s="4" t="s">
        <v>36</v>
      </c>
      <c r="F22" s="4"/>
      <c r="G22" s="4" t="s">
        <v>72</v>
      </c>
      <c r="H22" s="4"/>
      <c r="I22" s="4" t="s">
        <v>73</v>
      </c>
      <c r="J22" s="4"/>
      <c r="K22" s="6">
        <v>0</v>
      </c>
      <c r="L22" s="4"/>
      <c r="M22" s="6">
        <v>0</v>
      </c>
      <c r="N22" s="4"/>
      <c r="O22" s="6">
        <v>8700</v>
      </c>
      <c r="P22" s="4"/>
      <c r="Q22" s="6">
        <v>5456005710</v>
      </c>
      <c r="R22" s="4"/>
      <c r="S22" s="6">
        <v>5929367107</v>
      </c>
      <c r="T22" s="4"/>
      <c r="U22" s="6">
        <v>0</v>
      </c>
      <c r="V22" s="4"/>
      <c r="W22" s="6">
        <v>0</v>
      </c>
      <c r="X22" s="4"/>
      <c r="Y22" s="6">
        <v>0</v>
      </c>
      <c r="Z22" s="4"/>
      <c r="AA22" s="6">
        <v>0</v>
      </c>
      <c r="AB22" s="4"/>
      <c r="AC22" s="6">
        <v>8700</v>
      </c>
      <c r="AD22" s="4"/>
      <c r="AE22" s="6">
        <v>697010</v>
      </c>
      <c r="AF22" s="4"/>
      <c r="AG22" s="6">
        <v>5456005710</v>
      </c>
      <c r="AH22" s="4"/>
      <c r="AI22" s="6">
        <v>6062887902</v>
      </c>
      <c r="AJ22" s="4"/>
      <c r="AK22" s="10">
        <v>4.5907668253276183E-3</v>
      </c>
    </row>
    <row r="23" spans="1:37">
      <c r="A23" s="1" t="s">
        <v>74</v>
      </c>
      <c r="C23" s="4" t="s">
        <v>36</v>
      </c>
      <c r="D23" s="4"/>
      <c r="E23" s="4" t="s">
        <v>36</v>
      </c>
      <c r="F23" s="4"/>
      <c r="G23" s="4" t="s">
        <v>75</v>
      </c>
      <c r="H23" s="4"/>
      <c r="I23" s="4" t="s">
        <v>76</v>
      </c>
      <c r="J23" s="4"/>
      <c r="K23" s="6">
        <v>0</v>
      </c>
      <c r="L23" s="4"/>
      <c r="M23" s="6">
        <v>0</v>
      </c>
      <c r="N23" s="4"/>
      <c r="O23" s="6">
        <v>19</v>
      </c>
      <c r="P23" s="4"/>
      <c r="Q23" s="6">
        <v>14515789</v>
      </c>
      <c r="R23" s="4"/>
      <c r="S23" s="6">
        <v>17454415</v>
      </c>
      <c r="T23" s="4"/>
      <c r="U23" s="6">
        <v>0</v>
      </c>
      <c r="V23" s="4"/>
      <c r="W23" s="6">
        <v>0</v>
      </c>
      <c r="X23" s="4"/>
      <c r="Y23" s="6">
        <v>0</v>
      </c>
      <c r="Z23" s="4"/>
      <c r="AA23" s="6">
        <v>0</v>
      </c>
      <c r="AB23" s="4"/>
      <c r="AC23" s="6">
        <v>19</v>
      </c>
      <c r="AD23" s="4"/>
      <c r="AE23" s="6">
        <v>938090</v>
      </c>
      <c r="AF23" s="4"/>
      <c r="AG23" s="6">
        <v>14515789</v>
      </c>
      <c r="AH23" s="4"/>
      <c r="AI23" s="6">
        <v>17820479</v>
      </c>
      <c r="AJ23" s="4"/>
      <c r="AK23" s="10">
        <v>1.3493514168002424E-5</v>
      </c>
    </row>
    <row r="24" spans="1:37">
      <c r="A24" s="1" t="s">
        <v>77</v>
      </c>
      <c r="C24" s="4" t="s">
        <v>36</v>
      </c>
      <c r="D24" s="4"/>
      <c r="E24" s="4" t="s">
        <v>36</v>
      </c>
      <c r="F24" s="4"/>
      <c r="G24" s="4" t="s">
        <v>78</v>
      </c>
      <c r="H24" s="4"/>
      <c r="I24" s="4" t="s">
        <v>79</v>
      </c>
      <c r="J24" s="4"/>
      <c r="K24" s="6">
        <v>0</v>
      </c>
      <c r="L24" s="4"/>
      <c r="M24" s="6">
        <v>0</v>
      </c>
      <c r="N24" s="4"/>
      <c r="O24" s="6">
        <v>337117</v>
      </c>
      <c r="P24" s="4"/>
      <c r="Q24" s="6">
        <v>279823773873</v>
      </c>
      <c r="R24" s="4"/>
      <c r="S24" s="6">
        <v>306333690048</v>
      </c>
      <c r="T24" s="4"/>
      <c r="U24" s="6">
        <v>0</v>
      </c>
      <c r="V24" s="4"/>
      <c r="W24" s="6">
        <v>0</v>
      </c>
      <c r="X24" s="4"/>
      <c r="Y24" s="6">
        <v>16021</v>
      </c>
      <c r="Z24" s="4"/>
      <c r="AA24" s="6">
        <v>14996942563</v>
      </c>
      <c r="AB24" s="4"/>
      <c r="AC24" s="6">
        <v>321096</v>
      </c>
      <c r="AD24" s="4"/>
      <c r="AE24" s="6">
        <v>929986</v>
      </c>
      <c r="AF24" s="4"/>
      <c r="AG24" s="6">
        <v>266525551946</v>
      </c>
      <c r="AH24" s="4"/>
      <c r="AI24" s="6">
        <v>298560660726</v>
      </c>
      <c r="AJ24" s="4"/>
      <c r="AK24" s="10">
        <v>0.22606757683193845</v>
      </c>
    </row>
    <row r="25" spans="1:37">
      <c r="A25" s="1" t="s">
        <v>80</v>
      </c>
      <c r="C25" s="4" t="s">
        <v>36</v>
      </c>
      <c r="D25" s="4"/>
      <c r="E25" s="4" t="s">
        <v>36</v>
      </c>
      <c r="F25" s="4"/>
      <c r="G25" s="4" t="s">
        <v>81</v>
      </c>
      <c r="H25" s="4"/>
      <c r="I25" s="4" t="s">
        <v>82</v>
      </c>
      <c r="J25" s="4"/>
      <c r="K25" s="6">
        <v>0</v>
      </c>
      <c r="L25" s="4"/>
      <c r="M25" s="6">
        <v>0</v>
      </c>
      <c r="N25" s="4"/>
      <c r="O25" s="6">
        <v>55455</v>
      </c>
      <c r="P25" s="4"/>
      <c r="Q25" s="6">
        <v>46398503012</v>
      </c>
      <c r="R25" s="4"/>
      <c r="S25" s="6">
        <v>51911830310</v>
      </c>
      <c r="T25" s="4"/>
      <c r="U25" s="6">
        <v>0</v>
      </c>
      <c r="V25" s="4"/>
      <c r="W25" s="6">
        <v>0</v>
      </c>
      <c r="X25" s="4"/>
      <c r="Y25" s="6">
        <v>0</v>
      </c>
      <c r="Z25" s="4"/>
      <c r="AA25" s="6">
        <v>0</v>
      </c>
      <c r="AB25" s="4"/>
      <c r="AC25" s="6">
        <v>55455</v>
      </c>
      <c r="AD25" s="4"/>
      <c r="AE25" s="6">
        <v>936277</v>
      </c>
      <c r="AF25" s="4"/>
      <c r="AG25" s="6">
        <v>46398503012</v>
      </c>
      <c r="AH25" s="4"/>
      <c r="AI25" s="6">
        <v>51911830310</v>
      </c>
      <c r="AJ25" s="4"/>
      <c r="AK25" s="10">
        <v>3.930719358188535E-2</v>
      </c>
    </row>
    <row r="26" spans="1:37">
      <c r="A26" s="1" t="s">
        <v>83</v>
      </c>
      <c r="C26" s="4" t="s">
        <v>36</v>
      </c>
      <c r="D26" s="4"/>
      <c r="E26" s="4" t="s">
        <v>36</v>
      </c>
      <c r="F26" s="4"/>
      <c r="G26" s="4" t="s">
        <v>84</v>
      </c>
      <c r="H26" s="4"/>
      <c r="I26" s="4" t="s">
        <v>85</v>
      </c>
      <c r="J26" s="4"/>
      <c r="K26" s="6">
        <v>0</v>
      </c>
      <c r="L26" s="4"/>
      <c r="M26" s="6">
        <v>0</v>
      </c>
      <c r="N26" s="4"/>
      <c r="O26" s="6">
        <v>100000</v>
      </c>
      <c r="P26" s="4"/>
      <c r="Q26" s="6">
        <v>82884019972</v>
      </c>
      <c r="R26" s="4"/>
      <c r="S26" s="6">
        <v>89281969369</v>
      </c>
      <c r="T26" s="4"/>
      <c r="U26" s="6">
        <v>0</v>
      </c>
      <c r="V26" s="4"/>
      <c r="W26" s="6">
        <v>0</v>
      </c>
      <c r="X26" s="4"/>
      <c r="Y26" s="6">
        <v>33343</v>
      </c>
      <c r="Z26" s="4"/>
      <c r="AA26" s="6">
        <v>29993926577</v>
      </c>
      <c r="AB26" s="4"/>
      <c r="AC26" s="6">
        <v>66657</v>
      </c>
      <c r="AD26" s="4"/>
      <c r="AE26" s="6">
        <v>914374</v>
      </c>
      <c r="AF26" s="4"/>
      <c r="AG26" s="6">
        <v>55248001193</v>
      </c>
      <c r="AH26" s="4"/>
      <c r="AI26" s="6">
        <v>60938380634</v>
      </c>
      <c r="AJ26" s="4"/>
      <c r="AK26" s="10">
        <v>4.6142020226280313E-2</v>
      </c>
    </row>
    <row r="27" spans="1:37">
      <c r="A27" s="1" t="s">
        <v>86</v>
      </c>
      <c r="C27" s="4" t="s">
        <v>36</v>
      </c>
      <c r="D27" s="4"/>
      <c r="E27" s="4" t="s">
        <v>36</v>
      </c>
      <c r="F27" s="4"/>
      <c r="G27" s="4" t="s">
        <v>78</v>
      </c>
      <c r="H27" s="4"/>
      <c r="I27" s="4" t="s">
        <v>85</v>
      </c>
      <c r="J27" s="4"/>
      <c r="K27" s="6">
        <v>0</v>
      </c>
      <c r="L27" s="4"/>
      <c r="M27" s="6">
        <v>0</v>
      </c>
      <c r="N27" s="4"/>
      <c r="O27" s="6">
        <v>10000</v>
      </c>
      <c r="P27" s="4"/>
      <c r="Q27" s="6">
        <v>8301504373</v>
      </c>
      <c r="R27" s="4"/>
      <c r="S27" s="6">
        <v>8780508244</v>
      </c>
      <c r="T27" s="4"/>
      <c r="U27" s="6">
        <v>0</v>
      </c>
      <c r="V27" s="4"/>
      <c r="W27" s="6">
        <v>0</v>
      </c>
      <c r="X27" s="4"/>
      <c r="Y27" s="6">
        <v>0</v>
      </c>
      <c r="Z27" s="4"/>
      <c r="AA27" s="6">
        <v>0</v>
      </c>
      <c r="AB27" s="4"/>
      <c r="AC27" s="6">
        <v>10000</v>
      </c>
      <c r="AD27" s="4"/>
      <c r="AE27" s="6">
        <v>892105</v>
      </c>
      <c r="AF27" s="4"/>
      <c r="AG27" s="6">
        <v>8301504373</v>
      </c>
      <c r="AH27" s="4"/>
      <c r="AI27" s="6">
        <v>8919433059</v>
      </c>
      <c r="AJ27" s="4"/>
      <c r="AK27" s="10">
        <v>6.7537183681855972E-3</v>
      </c>
    </row>
    <row r="28" spans="1:37">
      <c r="A28" s="1" t="s">
        <v>87</v>
      </c>
      <c r="C28" s="4" t="s">
        <v>36</v>
      </c>
      <c r="D28" s="4"/>
      <c r="E28" s="4" t="s">
        <v>36</v>
      </c>
      <c r="F28" s="4"/>
      <c r="G28" s="4" t="s">
        <v>78</v>
      </c>
      <c r="H28" s="4"/>
      <c r="I28" s="4" t="s">
        <v>88</v>
      </c>
      <c r="J28" s="4"/>
      <c r="K28" s="6">
        <v>0</v>
      </c>
      <c r="L28" s="4"/>
      <c r="M28" s="6">
        <v>0</v>
      </c>
      <c r="N28" s="4"/>
      <c r="O28" s="6">
        <v>459897</v>
      </c>
      <c r="P28" s="4"/>
      <c r="Q28" s="6">
        <v>370118273429</v>
      </c>
      <c r="R28" s="4"/>
      <c r="S28" s="6">
        <v>403661797836</v>
      </c>
      <c r="T28" s="4"/>
      <c r="U28" s="6">
        <v>0</v>
      </c>
      <c r="V28" s="4"/>
      <c r="W28" s="6">
        <v>0</v>
      </c>
      <c r="X28" s="4"/>
      <c r="Y28" s="6">
        <v>169674</v>
      </c>
      <c r="Z28" s="4"/>
      <c r="AA28" s="6">
        <v>149973803237</v>
      </c>
      <c r="AB28" s="4"/>
      <c r="AC28" s="6">
        <v>290223</v>
      </c>
      <c r="AD28" s="4"/>
      <c r="AE28" s="6">
        <v>871064</v>
      </c>
      <c r="AF28" s="4"/>
      <c r="AG28" s="6">
        <v>233567158884</v>
      </c>
      <c r="AH28" s="4"/>
      <c r="AI28" s="6">
        <v>252756986763</v>
      </c>
      <c r="AJ28" s="4"/>
      <c r="AK28" s="10">
        <v>0.19138542695446858</v>
      </c>
    </row>
    <row r="29" spans="1:37">
      <c r="A29" s="1" t="s">
        <v>89</v>
      </c>
      <c r="C29" s="4" t="s">
        <v>36</v>
      </c>
      <c r="D29" s="4"/>
      <c r="E29" s="4" t="s">
        <v>36</v>
      </c>
      <c r="F29" s="4"/>
      <c r="G29" s="4" t="s">
        <v>90</v>
      </c>
      <c r="H29" s="4"/>
      <c r="I29" s="4" t="s">
        <v>91</v>
      </c>
      <c r="J29" s="4"/>
      <c r="K29" s="6">
        <v>0</v>
      </c>
      <c r="L29" s="4"/>
      <c r="M29" s="6">
        <v>0</v>
      </c>
      <c r="N29" s="4"/>
      <c r="O29" s="6">
        <v>120000</v>
      </c>
      <c r="P29" s="4"/>
      <c r="Q29" s="6">
        <v>99642056849</v>
      </c>
      <c r="R29" s="4"/>
      <c r="S29" s="6">
        <v>112107676800</v>
      </c>
      <c r="T29" s="4"/>
      <c r="U29" s="6">
        <v>0</v>
      </c>
      <c r="V29" s="4"/>
      <c r="W29" s="6">
        <v>0</v>
      </c>
      <c r="X29" s="4"/>
      <c r="Y29" s="6">
        <v>0</v>
      </c>
      <c r="Z29" s="4"/>
      <c r="AA29" s="6">
        <v>0</v>
      </c>
      <c r="AB29" s="4"/>
      <c r="AC29" s="6">
        <v>120000</v>
      </c>
      <c r="AD29" s="4"/>
      <c r="AE29" s="6">
        <v>934400</v>
      </c>
      <c r="AF29" s="4"/>
      <c r="AG29" s="6">
        <v>99642056849</v>
      </c>
      <c r="AH29" s="4"/>
      <c r="AI29" s="6">
        <v>112107676800</v>
      </c>
      <c r="AJ29" s="4"/>
      <c r="AK29" s="10">
        <v>8.4886973309900179E-2</v>
      </c>
    </row>
    <row r="30" spans="1:37">
      <c r="A30" s="1" t="s">
        <v>92</v>
      </c>
      <c r="C30" s="4" t="s">
        <v>36</v>
      </c>
      <c r="D30" s="4"/>
      <c r="E30" s="4" t="s">
        <v>36</v>
      </c>
      <c r="F30" s="4"/>
      <c r="G30" s="4" t="s">
        <v>93</v>
      </c>
      <c r="H30" s="4"/>
      <c r="I30" s="4" t="s">
        <v>94</v>
      </c>
      <c r="J30" s="4"/>
      <c r="K30" s="6">
        <v>0</v>
      </c>
      <c r="L30" s="4"/>
      <c r="M30" s="6">
        <v>0</v>
      </c>
      <c r="N30" s="4"/>
      <c r="O30" s="6">
        <v>190000</v>
      </c>
      <c r="P30" s="4"/>
      <c r="Q30" s="6">
        <v>150772602460</v>
      </c>
      <c r="R30" s="4"/>
      <c r="S30" s="6">
        <v>162277083629</v>
      </c>
      <c r="T30" s="4"/>
      <c r="U30" s="6">
        <v>0</v>
      </c>
      <c r="V30" s="4"/>
      <c r="W30" s="6">
        <v>0</v>
      </c>
      <c r="X30" s="4"/>
      <c r="Y30" s="6">
        <v>0</v>
      </c>
      <c r="Z30" s="4"/>
      <c r="AA30" s="6">
        <v>0</v>
      </c>
      <c r="AB30" s="4"/>
      <c r="AC30" s="6">
        <v>190000</v>
      </c>
      <c r="AD30" s="4"/>
      <c r="AE30" s="6">
        <v>872958</v>
      </c>
      <c r="AF30" s="4"/>
      <c r="AG30" s="6">
        <v>150772602460</v>
      </c>
      <c r="AH30" s="4"/>
      <c r="AI30" s="6">
        <v>165831957508</v>
      </c>
      <c r="AJ30" s="4"/>
      <c r="AK30" s="10">
        <v>0.12556653881984731</v>
      </c>
    </row>
    <row r="31" spans="1:37">
      <c r="A31" s="1" t="s">
        <v>95</v>
      </c>
      <c r="C31" s="4" t="s">
        <v>36</v>
      </c>
      <c r="D31" s="4"/>
      <c r="E31" s="4" t="s">
        <v>36</v>
      </c>
      <c r="F31" s="4"/>
      <c r="G31" s="4" t="s">
        <v>96</v>
      </c>
      <c r="H31" s="4"/>
      <c r="I31" s="4" t="s">
        <v>97</v>
      </c>
      <c r="J31" s="4"/>
      <c r="K31" s="6">
        <v>0</v>
      </c>
      <c r="L31" s="4"/>
      <c r="M31" s="6">
        <v>0</v>
      </c>
      <c r="N31" s="4"/>
      <c r="O31" s="6">
        <v>30000</v>
      </c>
      <c r="P31" s="4"/>
      <c r="Q31" s="6">
        <v>25204567500</v>
      </c>
      <c r="R31" s="4"/>
      <c r="S31" s="6">
        <v>26695160625</v>
      </c>
      <c r="T31" s="4"/>
      <c r="U31" s="6">
        <v>0</v>
      </c>
      <c r="V31" s="4"/>
      <c r="W31" s="6">
        <v>0</v>
      </c>
      <c r="X31" s="4"/>
      <c r="Y31" s="6">
        <v>16696</v>
      </c>
      <c r="Z31" s="4"/>
      <c r="AA31" s="6">
        <v>14997468499</v>
      </c>
      <c r="AB31" s="4"/>
      <c r="AC31" s="6">
        <v>13304</v>
      </c>
      <c r="AD31" s="4"/>
      <c r="AE31" s="6">
        <v>919500</v>
      </c>
      <c r="AF31" s="4"/>
      <c r="AG31" s="6">
        <v>11177385534</v>
      </c>
      <c r="AH31" s="4"/>
      <c r="AI31" s="6">
        <v>12230810763</v>
      </c>
      <c r="AJ31" s="4"/>
      <c r="AK31" s="10">
        <v>9.2610652225844792E-3</v>
      </c>
    </row>
    <row r="32" spans="1:37">
      <c r="A32" s="1" t="s">
        <v>98</v>
      </c>
      <c r="C32" s="4" t="s">
        <v>36</v>
      </c>
      <c r="D32" s="4"/>
      <c r="E32" s="4" t="s">
        <v>36</v>
      </c>
      <c r="F32" s="4"/>
      <c r="G32" s="4" t="s">
        <v>75</v>
      </c>
      <c r="H32" s="4"/>
      <c r="I32" s="4" t="s">
        <v>47</v>
      </c>
      <c r="J32" s="4"/>
      <c r="K32" s="6">
        <v>17</v>
      </c>
      <c r="L32" s="4"/>
      <c r="M32" s="6">
        <v>17</v>
      </c>
      <c r="N32" s="4"/>
      <c r="O32" s="6">
        <v>146677</v>
      </c>
      <c r="P32" s="4"/>
      <c r="Q32" s="6">
        <v>136785453516</v>
      </c>
      <c r="R32" s="4"/>
      <c r="S32" s="6">
        <v>138387837123</v>
      </c>
      <c r="T32" s="4"/>
      <c r="U32" s="6">
        <v>0</v>
      </c>
      <c r="V32" s="4"/>
      <c r="W32" s="6">
        <v>0</v>
      </c>
      <c r="X32" s="4"/>
      <c r="Y32" s="6">
        <v>0</v>
      </c>
      <c r="Z32" s="4"/>
      <c r="AA32" s="6">
        <v>0</v>
      </c>
      <c r="AB32" s="4"/>
      <c r="AC32" s="6">
        <v>146677</v>
      </c>
      <c r="AD32" s="4"/>
      <c r="AE32" s="6">
        <v>891009</v>
      </c>
      <c r="AF32" s="4"/>
      <c r="AG32" s="6">
        <v>136785453516</v>
      </c>
      <c r="AH32" s="4"/>
      <c r="AI32" s="6">
        <v>130666839434</v>
      </c>
      <c r="AJ32" s="4"/>
      <c r="AK32" s="10">
        <v>9.8939812402953742E-2</v>
      </c>
    </row>
    <row r="33" spans="3:37" ht="24.75" thickBot="1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7">
        <f>SUM(Q9:Q32)</f>
        <v>1488584908022</v>
      </c>
      <c r="R33" s="4"/>
      <c r="S33" s="7">
        <f>SUM(S9:S32)</f>
        <v>1616000814579</v>
      </c>
      <c r="T33" s="4"/>
      <c r="U33" s="4"/>
      <c r="V33" s="4"/>
      <c r="W33" s="7">
        <f>SUM(W9:W32)</f>
        <v>0</v>
      </c>
      <c r="X33" s="4"/>
      <c r="Y33" s="4"/>
      <c r="Z33" s="4"/>
      <c r="AA33" s="7">
        <f>SUM(AA9:AA32)</f>
        <v>389121298306</v>
      </c>
      <c r="AB33" s="4"/>
      <c r="AC33" s="4"/>
      <c r="AD33" s="4"/>
      <c r="AE33" s="4"/>
      <c r="AF33" s="4"/>
      <c r="AG33" s="7">
        <f>SUM(AG9:AG32)</f>
        <v>1133700946261</v>
      </c>
      <c r="AH33" s="4"/>
      <c r="AI33" s="7">
        <f>SUM(AI9:AI32)</f>
        <v>1232898373417</v>
      </c>
      <c r="AJ33" s="4"/>
      <c r="AK33" s="12">
        <f>SUM(AK9:AK32)</f>
        <v>0.93354009560626472</v>
      </c>
    </row>
    <row r="34" spans="3:37" ht="24.75" thickTop="1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3:37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3:37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3:37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3:37"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3:37"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20"/>
  <sheetViews>
    <sheetView rightToLeft="1" topLeftCell="A3" workbookViewId="0">
      <selection activeCell="G20" sqref="G20"/>
    </sheetView>
  </sheetViews>
  <sheetFormatPr defaultRowHeight="24"/>
  <cols>
    <col min="1" max="1" width="30.8554687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3.425781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.7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>
      <c r="A7" s="19" t="s">
        <v>3</v>
      </c>
      <c r="C7" s="19" t="s">
        <v>7</v>
      </c>
      <c r="E7" s="19" t="s">
        <v>99</v>
      </c>
      <c r="G7" s="19" t="s">
        <v>100</v>
      </c>
      <c r="I7" s="19" t="s">
        <v>101</v>
      </c>
      <c r="K7" s="19" t="s">
        <v>102</v>
      </c>
      <c r="M7" s="19" t="s">
        <v>103</v>
      </c>
    </row>
    <row r="8" spans="1:13">
      <c r="A8" s="1" t="s">
        <v>57</v>
      </c>
      <c r="C8" s="6">
        <v>28</v>
      </c>
      <c r="D8" s="4"/>
      <c r="E8" s="6">
        <v>682380</v>
      </c>
      <c r="F8" s="4"/>
      <c r="G8" s="6">
        <v>673430</v>
      </c>
      <c r="H8" s="4"/>
      <c r="I8" s="9" t="s">
        <v>104</v>
      </c>
      <c r="J8" s="4"/>
      <c r="K8" s="6">
        <v>18856040</v>
      </c>
      <c r="L8" s="4"/>
      <c r="M8" s="4" t="s">
        <v>183</v>
      </c>
    </row>
    <row r="9" spans="1:13">
      <c r="A9" s="1" t="s">
        <v>87</v>
      </c>
      <c r="C9" s="6">
        <v>290223</v>
      </c>
      <c r="D9" s="4"/>
      <c r="E9" s="6">
        <v>896707</v>
      </c>
      <c r="F9" s="4"/>
      <c r="G9" s="6">
        <v>871064</v>
      </c>
      <c r="H9" s="4"/>
      <c r="I9" s="9" t="s">
        <v>105</v>
      </c>
      <c r="J9" s="4"/>
      <c r="K9" s="6">
        <v>252802807272</v>
      </c>
      <c r="L9" s="4"/>
      <c r="M9" s="4" t="s">
        <v>183</v>
      </c>
    </row>
    <row r="10" spans="1:13">
      <c r="A10" s="1" t="s">
        <v>98</v>
      </c>
      <c r="C10" s="6">
        <v>146677</v>
      </c>
      <c r="D10" s="4"/>
      <c r="E10" s="6">
        <v>954380</v>
      </c>
      <c r="F10" s="4"/>
      <c r="G10" s="6">
        <v>891009</v>
      </c>
      <c r="H10" s="4"/>
      <c r="I10" s="9" t="s">
        <v>106</v>
      </c>
      <c r="J10" s="4"/>
      <c r="K10" s="6">
        <v>130690527093</v>
      </c>
      <c r="L10" s="4"/>
      <c r="M10" s="4" t="s">
        <v>183</v>
      </c>
    </row>
    <row r="11" spans="1:13">
      <c r="A11" s="1" t="s">
        <v>83</v>
      </c>
      <c r="C11" s="6">
        <v>66657</v>
      </c>
      <c r="D11" s="4"/>
      <c r="E11" s="6">
        <v>918000</v>
      </c>
      <c r="F11" s="4"/>
      <c r="G11" s="6">
        <v>914374</v>
      </c>
      <c r="H11" s="4"/>
      <c r="I11" s="9" t="s">
        <v>107</v>
      </c>
      <c r="J11" s="4"/>
      <c r="K11" s="6">
        <v>60949427718</v>
      </c>
      <c r="L11" s="4"/>
      <c r="M11" s="4" t="s">
        <v>183</v>
      </c>
    </row>
    <row r="12" spans="1:13">
      <c r="A12" s="1" t="s">
        <v>77</v>
      </c>
      <c r="C12" s="6">
        <v>321096</v>
      </c>
      <c r="D12" s="4"/>
      <c r="E12" s="6">
        <v>938064</v>
      </c>
      <c r="F12" s="4"/>
      <c r="G12" s="6">
        <v>929986</v>
      </c>
      <c r="H12" s="4"/>
      <c r="I12" s="9" t="s">
        <v>108</v>
      </c>
      <c r="J12" s="4"/>
      <c r="K12" s="6">
        <v>298614784656</v>
      </c>
      <c r="L12" s="4"/>
      <c r="M12" s="4" t="s">
        <v>183</v>
      </c>
    </row>
    <row r="13" spans="1:13">
      <c r="A13" s="1" t="s">
        <v>80</v>
      </c>
      <c r="C13" s="6">
        <v>55455</v>
      </c>
      <c r="D13" s="4"/>
      <c r="E13" s="6">
        <v>958480</v>
      </c>
      <c r="F13" s="4"/>
      <c r="G13" s="6">
        <v>936277</v>
      </c>
      <c r="H13" s="4"/>
      <c r="I13" s="9" t="s">
        <v>109</v>
      </c>
      <c r="J13" s="4"/>
      <c r="K13" s="6">
        <v>51921241035</v>
      </c>
      <c r="L13" s="4"/>
      <c r="M13" s="4" t="s">
        <v>183</v>
      </c>
    </row>
    <row r="14" spans="1:13">
      <c r="A14" s="1" t="s">
        <v>89</v>
      </c>
      <c r="C14" s="6">
        <v>120000</v>
      </c>
      <c r="D14" s="4"/>
      <c r="E14" s="6">
        <v>956440</v>
      </c>
      <c r="F14" s="4"/>
      <c r="G14" s="6">
        <v>934400</v>
      </c>
      <c r="H14" s="4"/>
      <c r="I14" s="9" t="s">
        <v>110</v>
      </c>
      <c r="J14" s="4"/>
      <c r="K14" s="6">
        <v>112128000000</v>
      </c>
      <c r="L14" s="4"/>
      <c r="M14" s="4" t="s">
        <v>183</v>
      </c>
    </row>
    <row r="15" spans="1:13">
      <c r="A15" s="1" t="s">
        <v>35</v>
      </c>
      <c r="C15" s="6">
        <v>24900</v>
      </c>
      <c r="D15" s="4"/>
      <c r="E15" s="6">
        <v>672940</v>
      </c>
      <c r="F15" s="4"/>
      <c r="G15" s="6">
        <v>636822</v>
      </c>
      <c r="H15" s="4"/>
      <c r="I15" s="9" t="s">
        <v>111</v>
      </c>
      <c r="J15" s="4"/>
      <c r="K15" s="6">
        <v>15856867800</v>
      </c>
      <c r="L15" s="4"/>
      <c r="M15" s="4" t="s">
        <v>183</v>
      </c>
    </row>
    <row r="16" spans="1:13">
      <c r="A16" s="1" t="s">
        <v>45</v>
      </c>
      <c r="C16" s="6">
        <v>86678</v>
      </c>
      <c r="D16" s="4"/>
      <c r="E16" s="6">
        <v>862620</v>
      </c>
      <c r="F16" s="4"/>
      <c r="G16" s="6">
        <v>840193</v>
      </c>
      <c r="H16" s="4"/>
      <c r="I16" s="9" t="s">
        <v>112</v>
      </c>
      <c r="J16" s="4"/>
      <c r="K16" s="6">
        <v>72826248854</v>
      </c>
      <c r="L16" s="4"/>
      <c r="M16" s="4" t="s">
        <v>183</v>
      </c>
    </row>
    <row r="17" spans="1:13">
      <c r="A17" s="1" t="s">
        <v>92</v>
      </c>
      <c r="C17" s="6">
        <v>190000</v>
      </c>
      <c r="D17" s="4"/>
      <c r="E17" s="6">
        <v>878000</v>
      </c>
      <c r="F17" s="4"/>
      <c r="G17" s="6">
        <v>872958</v>
      </c>
      <c r="H17" s="4"/>
      <c r="I17" s="9" t="s">
        <v>113</v>
      </c>
      <c r="J17" s="4"/>
      <c r="K17" s="6">
        <v>165862020000</v>
      </c>
      <c r="L17" s="4"/>
      <c r="M17" s="4" t="s">
        <v>183</v>
      </c>
    </row>
    <row r="18" spans="1:13" ht="24.75" thickBot="1">
      <c r="C18" s="4"/>
      <c r="D18" s="4"/>
      <c r="E18" s="4"/>
      <c r="F18" s="4"/>
      <c r="G18" s="4"/>
      <c r="H18" s="4"/>
      <c r="I18" s="9"/>
      <c r="J18" s="4"/>
      <c r="K18" s="7">
        <f>SUM(K8:K17)</f>
        <v>1161670780468</v>
      </c>
      <c r="L18" s="4"/>
      <c r="M18" s="4"/>
    </row>
    <row r="19" spans="1:13" ht="24.75" thickTop="1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  <ignoredErrors>
    <ignoredError sqref="I8:I1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S8" sqref="S8:S11"/>
    </sheetView>
  </sheetViews>
  <sheetFormatPr defaultRowHeight="24"/>
  <cols>
    <col min="1" max="1" width="26.28515625" style="1" bestFit="1" customWidth="1"/>
    <col min="2" max="2" width="1" style="1" customWidth="1"/>
    <col min="3" max="3" width="26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6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115</v>
      </c>
      <c r="C6" s="19" t="s">
        <v>116</v>
      </c>
      <c r="D6" s="19" t="s">
        <v>116</v>
      </c>
      <c r="E6" s="19" t="s">
        <v>116</v>
      </c>
      <c r="F6" s="19" t="s">
        <v>116</v>
      </c>
      <c r="G6" s="19" t="s">
        <v>116</v>
      </c>
      <c r="H6" s="19" t="s">
        <v>116</v>
      </c>
      <c r="I6" s="19" t="s">
        <v>116</v>
      </c>
      <c r="K6" s="19" t="s">
        <v>182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115</v>
      </c>
      <c r="C7" s="19" t="s">
        <v>117</v>
      </c>
      <c r="E7" s="19" t="s">
        <v>118</v>
      </c>
      <c r="G7" s="19" t="s">
        <v>119</v>
      </c>
      <c r="I7" s="19" t="s">
        <v>33</v>
      </c>
      <c r="K7" s="19" t="s">
        <v>120</v>
      </c>
      <c r="M7" s="19" t="s">
        <v>121</v>
      </c>
      <c r="O7" s="19" t="s">
        <v>122</v>
      </c>
      <c r="Q7" s="19" t="s">
        <v>120</v>
      </c>
      <c r="S7" s="19" t="s">
        <v>114</v>
      </c>
    </row>
    <row r="8" spans="1:19">
      <c r="A8" s="1" t="s">
        <v>123</v>
      </c>
      <c r="C8" s="4" t="s">
        <v>124</v>
      </c>
      <c r="E8" s="1" t="s">
        <v>125</v>
      </c>
      <c r="G8" s="1" t="s">
        <v>126</v>
      </c>
      <c r="I8" s="6">
        <v>8</v>
      </c>
      <c r="K8" s="3">
        <v>249828190</v>
      </c>
      <c r="M8" s="3">
        <v>8800043859</v>
      </c>
      <c r="O8" s="3">
        <v>8749689800</v>
      </c>
      <c r="Q8" s="3">
        <v>300182249</v>
      </c>
      <c r="S8" s="10">
        <v>2.2729542959335332E-4</v>
      </c>
    </row>
    <row r="9" spans="1:19">
      <c r="A9" s="1" t="s">
        <v>123</v>
      </c>
      <c r="C9" s="4" t="s">
        <v>127</v>
      </c>
      <c r="E9" s="1" t="s">
        <v>128</v>
      </c>
      <c r="G9" s="1" t="s">
        <v>129</v>
      </c>
      <c r="I9" s="6">
        <v>8</v>
      </c>
      <c r="K9" s="3">
        <v>2895934152</v>
      </c>
      <c r="M9" s="3">
        <v>2437818562</v>
      </c>
      <c r="O9" s="3">
        <v>3750400000</v>
      </c>
      <c r="Q9" s="3">
        <v>1583352714</v>
      </c>
      <c r="S9" s="10">
        <v>1.1989011226524321E-3</v>
      </c>
    </row>
    <row r="10" spans="1:19">
      <c r="A10" s="1" t="s">
        <v>130</v>
      </c>
      <c r="C10" s="4" t="s">
        <v>131</v>
      </c>
      <c r="E10" s="1" t="s">
        <v>125</v>
      </c>
      <c r="G10" s="1" t="s">
        <v>132</v>
      </c>
      <c r="I10" s="6">
        <v>8</v>
      </c>
      <c r="K10" s="3">
        <v>15564514035</v>
      </c>
      <c r="M10" s="3">
        <v>662962936069</v>
      </c>
      <c r="O10" s="3">
        <v>653369259593</v>
      </c>
      <c r="Q10" s="3">
        <v>25158190511</v>
      </c>
      <c r="S10" s="10">
        <v>1.9049566518469153E-2</v>
      </c>
    </row>
    <row r="11" spans="1:19">
      <c r="A11" s="1" t="s">
        <v>133</v>
      </c>
      <c r="C11" s="4" t="s">
        <v>134</v>
      </c>
      <c r="E11" s="1" t="s">
        <v>125</v>
      </c>
      <c r="G11" s="1" t="s">
        <v>135</v>
      </c>
      <c r="I11" s="6">
        <v>8</v>
      </c>
      <c r="K11" s="3">
        <v>4174537490</v>
      </c>
      <c r="M11" s="3">
        <v>12842220090</v>
      </c>
      <c r="O11" s="3">
        <v>15095000000</v>
      </c>
      <c r="Q11" s="3">
        <v>1921757580</v>
      </c>
      <c r="S11" s="10">
        <v>1.4551383906794004E-3</v>
      </c>
    </row>
    <row r="12" spans="1:19" ht="24.75" thickBot="1">
      <c r="K12" s="13">
        <f>SUM(K8:K11)</f>
        <v>22884813867</v>
      </c>
      <c r="M12" s="13">
        <f>SUM(M8:M11)</f>
        <v>687043018580</v>
      </c>
      <c r="O12" s="13">
        <f>SUM(O8:O11)</f>
        <v>680964349393</v>
      </c>
      <c r="Q12" s="13">
        <f>SUM(Q8:Q11)</f>
        <v>28963483054</v>
      </c>
      <c r="S12" s="11">
        <f>SUM(S8:S11)</f>
        <v>2.1930901461394339E-2</v>
      </c>
    </row>
    <row r="13" spans="1:19" ht="24.75" thickTop="1"/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5"/>
  <sheetViews>
    <sheetView rightToLeft="1" workbookViewId="0">
      <selection activeCell="J22" sqref="J22"/>
    </sheetView>
  </sheetViews>
  <sheetFormatPr defaultRowHeight="24"/>
  <cols>
    <col min="1" max="1" width="25" style="1" bestFit="1" customWidth="1"/>
    <col min="2" max="2" width="1" style="1" customWidth="1"/>
    <col min="3" max="3" width="15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136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140</v>
      </c>
      <c r="C6" s="19" t="s">
        <v>120</v>
      </c>
      <c r="E6" s="19" t="s">
        <v>170</v>
      </c>
      <c r="G6" s="19" t="s">
        <v>13</v>
      </c>
    </row>
    <row r="7" spans="1:7">
      <c r="A7" s="1" t="s">
        <v>179</v>
      </c>
      <c r="C7" s="6">
        <v>21626892954</v>
      </c>
      <c r="D7" s="4"/>
      <c r="E7" s="10">
        <f>C7/$C$10</f>
        <v>0.67078021051926717</v>
      </c>
      <c r="F7" s="4"/>
      <c r="G7" s="10">
        <v>1.6375698233738318E-2</v>
      </c>
    </row>
    <row r="8" spans="1:7">
      <c r="A8" s="1" t="s">
        <v>180</v>
      </c>
      <c r="C8" s="6">
        <v>10592137286</v>
      </c>
      <c r="D8" s="4"/>
      <c r="E8" s="10">
        <f t="shared" ref="E8:E9" si="0">C8/$C$10</f>
        <v>0.32852597428878266</v>
      </c>
      <c r="F8" s="4"/>
      <c r="G8" s="10">
        <v>8.0202756916953662E-3</v>
      </c>
    </row>
    <row r="9" spans="1:7">
      <c r="A9" s="1" t="s">
        <v>181</v>
      </c>
      <c r="C9" s="6">
        <v>22369573</v>
      </c>
      <c r="D9" s="4"/>
      <c r="E9" s="10">
        <f t="shared" si="0"/>
        <v>6.9381519195020819E-4</v>
      </c>
      <c r="F9" s="4"/>
      <c r="G9" s="10">
        <v>1.6938049207749383E-5</v>
      </c>
    </row>
    <row r="10" spans="1:7" ht="24.75" thickBot="1">
      <c r="C10" s="7">
        <f>SUM(C7:C9)</f>
        <v>32241399813</v>
      </c>
      <c r="D10" s="4"/>
      <c r="E10" s="12">
        <f>SUM(E7:E9)</f>
        <v>1</v>
      </c>
      <c r="F10" s="4"/>
      <c r="G10" s="12">
        <f>SUM(G7:G9)</f>
        <v>2.4412911974641432E-2</v>
      </c>
    </row>
    <row r="11" spans="1:7" ht="24.75" thickTop="1">
      <c r="C11" s="4"/>
      <c r="D11" s="4"/>
      <c r="E11" s="4"/>
      <c r="F11" s="4"/>
      <c r="G11" s="4"/>
    </row>
    <row r="12" spans="1:7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  <row r="14" spans="1:7">
      <c r="C14" s="4"/>
      <c r="D14" s="4"/>
      <c r="E14" s="4"/>
      <c r="F14" s="4"/>
      <c r="G14" s="4"/>
    </row>
    <row r="15" spans="1:7">
      <c r="C15" s="4"/>
      <c r="D15" s="4"/>
      <c r="E15" s="4"/>
      <c r="F15" s="4"/>
      <c r="G15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0"/>
  <sheetViews>
    <sheetView rightToLeft="1" topLeftCell="A4" workbookViewId="0">
      <selection activeCell="I12" sqref="I12"/>
    </sheetView>
  </sheetViews>
  <sheetFormatPr defaultRowHeight="24"/>
  <cols>
    <col min="1" max="1" width="32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4.28515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4.28515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4.28515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137</v>
      </c>
      <c r="B6" s="19" t="s">
        <v>137</v>
      </c>
      <c r="C6" s="19" t="s">
        <v>137</v>
      </c>
      <c r="D6" s="19" t="s">
        <v>137</v>
      </c>
      <c r="E6" s="19" t="s">
        <v>137</v>
      </c>
      <c r="F6" s="19" t="s">
        <v>137</v>
      </c>
      <c r="G6" s="19" t="s">
        <v>137</v>
      </c>
      <c r="I6" s="19" t="s">
        <v>138</v>
      </c>
      <c r="J6" s="19" t="s">
        <v>138</v>
      </c>
      <c r="K6" s="19" t="s">
        <v>138</v>
      </c>
      <c r="L6" s="19" t="s">
        <v>138</v>
      </c>
      <c r="M6" s="19" t="s">
        <v>138</v>
      </c>
      <c r="O6" s="19" t="s">
        <v>139</v>
      </c>
      <c r="P6" s="19" t="s">
        <v>139</v>
      </c>
      <c r="Q6" s="19" t="s">
        <v>139</v>
      </c>
      <c r="R6" s="19" t="s">
        <v>139</v>
      </c>
      <c r="S6" s="19" t="s">
        <v>139</v>
      </c>
    </row>
    <row r="7" spans="1:19" ht="24.75">
      <c r="A7" s="19" t="s">
        <v>140</v>
      </c>
      <c r="C7" s="19" t="s">
        <v>141</v>
      </c>
      <c r="E7" s="19" t="s">
        <v>32</v>
      </c>
      <c r="G7" s="19" t="s">
        <v>33</v>
      </c>
      <c r="I7" s="19" t="s">
        <v>142</v>
      </c>
      <c r="K7" s="19" t="s">
        <v>143</v>
      </c>
      <c r="M7" s="19" t="s">
        <v>144</v>
      </c>
      <c r="O7" s="19" t="s">
        <v>142</v>
      </c>
      <c r="Q7" s="19" t="s">
        <v>143</v>
      </c>
      <c r="S7" s="19" t="s">
        <v>144</v>
      </c>
    </row>
    <row r="8" spans="1:19">
      <c r="A8" s="1" t="s">
        <v>145</v>
      </c>
      <c r="C8" s="4" t="s">
        <v>184</v>
      </c>
      <c r="E8" s="4" t="s">
        <v>146</v>
      </c>
      <c r="F8" s="4"/>
      <c r="G8" s="6">
        <v>18</v>
      </c>
      <c r="H8" s="4"/>
      <c r="I8" s="6">
        <v>0</v>
      </c>
      <c r="J8" s="4"/>
      <c r="K8" s="6">
        <v>0</v>
      </c>
      <c r="L8" s="4"/>
      <c r="M8" s="6">
        <v>0</v>
      </c>
      <c r="N8" s="4"/>
      <c r="O8" s="6">
        <v>3820286</v>
      </c>
      <c r="P8" s="4"/>
      <c r="Q8" s="6">
        <v>0</v>
      </c>
      <c r="R8" s="4"/>
      <c r="S8" s="6">
        <v>3820286</v>
      </c>
    </row>
    <row r="9" spans="1:19">
      <c r="A9" s="1" t="s">
        <v>147</v>
      </c>
      <c r="C9" s="4" t="s">
        <v>184</v>
      </c>
      <c r="E9" s="4" t="s">
        <v>148</v>
      </c>
      <c r="F9" s="4"/>
      <c r="G9" s="6">
        <v>16</v>
      </c>
      <c r="H9" s="4"/>
      <c r="I9" s="6">
        <v>0</v>
      </c>
      <c r="J9" s="4"/>
      <c r="K9" s="6">
        <v>0</v>
      </c>
      <c r="L9" s="4"/>
      <c r="M9" s="6">
        <v>0</v>
      </c>
      <c r="N9" s="4"/>
      <c r="O9" s="6">
        <v>37828264</v>
      </c>
      <c r="P9" s="4"/>
      <c r="Q9" s="6">
        <v>0</v>
      </c>
      <c r="R9" s="4"/>
      <c r="S9" s="6">
        <v>37828264</v>
      </c>
    </row>
    <row r="10" spans="1:19">
      <c r="A10" s="1" t="s">
        <v>98</v>
      </c>
      <c r="C10" s="4" t="s">
        <v>184</v>
      </c>
      <c r="E10" s="4" t="s">
        <v>47</v>
      </c>
      <c r="F10" s="4"/>
      <c r="G10" s="6">
        <v>17</v>
      </c>
      <c r="H10" s="4"/>
      <c r="I10" s="6">
        <v>2217780796</v>
      </c>
      <c r="J10" s="4"/>
      <c r="K10" s="6">
        <v>0</v>
      </c>
      <c r="L10" s="4"/>
      <c r="M10" s="6">
        <v>2217780796</v>
      </c>
      <c r="N10" s="4"/>
      <c r="O10" s="6">
        <v>8653513015</v>
      </c>
      <c r="P10" s="4"/>
      <c r="Q10" s="6">
        <v>0</v>
      </c>
      <c r="R10" s="4"/>
      <c r="S10" s="6">
        <v>8653513015</v>
      </c>
    </row>
    <row r="11" spans="1:19">
      <c r="A11" s="1" t="s">
        <v>149</v>
      </c>
      <c r="C11" s="4" t="s">
        <v>184</v>
      </c>
      <c r="E11" s="4" t="s">
        <v>150</v>
      </c>
      <c r="F11" s="4"/>
      <c r="G11" s="6">
        <v>17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453867290</v>
      </c>
      <c r="P11" s="4"/>
      <c r="Q11" s="6">
        <v>0</v>
      </c>
      <c r="R11" s="4"/>
      <c r="S11" s="6">
        <v>453867290</v>
      </c>
    </row>
    <row r="12" spans="1:19">
      <c r="A12" s="1" t="s">
        <v>123</v>
      </c>
      <c r="C12" s="6">
        <v>1</v>
      </c>
      <c r="E12" s="4" t="s">
        <v>184</v>
      </c>
      <c r="F12" s="4"/>
      <c r="G12" s="6">
        <v>8</v>
      </c>
      <c r="H12" s="4"/>
      <c r="I12" s="6">
        <v>43859</v>
      </c>
      <c r="J12" s="4"/>
      <c r="K12" s="6">
        <v>0</v>
      </c>
      <c r="L12" s="4"/>
      <c r="M12" s="6">
        <v>43859</v>
      </c>
      <c r="N12" s="4"/>
      <c r="O12" s="6">
        <v>134776</v>
      </c>
      <c r="P12" s="4"/>
      <c r="Q12" s="6">
        <v>0</v>
      </c>
      <c r="R12" s="4"/>
      <c r="S12" s="6">
        <v>134776</v>
      </c>
    </row>
    <row r="13" spans="1:19">
      <c r="A13" s="1" t="s">
        <v>130</v>
      </c>
      <c r="C13" s="6">
        <v>17</v>
      </c>
      <c r="E13" s="4" t="s">
        <v>184</v>
      </c>
      <c r="F13" s="4"/>
      <c r="G13" s="6">
        <v>8</v>
      </c>
      <c r="H13" s="4"/>
      <c r="I13" s="6">
        <v>22279768</v>
      </c>
      <c r="J13" s="4"/>
      <c r="K13" s="6">
        <v>0</v>
      </c>
      <c r="L13" s="4"/>
      <c r="M13" s="6">
        <v>22279768</v>
      </c>
      <c r="N13" s="4"/>
      <c r="O13" s="6">
        <v>48656201</v>
      </c>
      <c r="P13" s="4"/>
      <c r="Q13" s="6">
        <v>0</v>
      </c>
      <c r="R13" s="4"/>
      <c r="S13" s="6">
        <v>48656201</v>
      </c>
    </row>
    <row r="14" spans="1:19">
      <c r="A14" s="1" t="s">
        <v>133</v>
      </c>
      <c r="C14" s="6">
        <v>17</v>
      </c>
      <c r="E14" s="4" t="s">
        <v>184</v>
      </c>
      <c r="F14" s="4"/>
      <c r="G14" s="6">
        <v>8</v>
      </c>
      <c r="H14" s="4"/>
      <c r="I14" s="6">
        <v>45946</v>
      </c>
      <c r="J14" s="4"/>
      <c r="K14" s="6">
        <v>0</v>
      </c>
      <c r="L14" s="4"/>
      <c r="M14" s="6">
        <v>45946</v>
      </c>
      <c r="N14" s="4"/>
      <c r="O14" s="6">
        <v>127193</v>
      </c>
      <c r="P14" s="4"/>
      <c r="Q14" s="6">
        <v>0</v>
      </c>
      <c r="R14" s="4"/>
      <c r="S14" s="6">
        <v>127193</v>
      </c>
    </row>
    <row r="15" spans="1:19" ht="24.75" thickBot="1">
      <c r="C15" s="4"/>
      <c r="E15" s="4"/>
      <c r="F15" s="4"/>
      <c r="G15" s="4"/>
      <c r="H15" s="4"/>
      <c r="I15" s="7">
        <f>SUM(I8:I14)</f>
        <v>2240150369</v>
      </c>
      <c r="J15" s="4"/>
      <c r="K15" s="7">
        <f>SUM(K8:K14)</f>
        <v>0</v>
      </c>
      <c r="L15" s="4"/>
      <c r="M15" s="7">
        <f>SUM(M8:M14)</f>
        <v>2240150369</v>
      </c>
      <c r="N15" s="4"/>
      <c r="O15" s="7">
        <f>SUM(O8:O14)</f>
        <v>9197947025</v>
      </c>
      <c r="P15" s="4"/>
      <c r="Q15" s="7">
        <f>SUM(Q8:Q14)</f>
        <v>0</v>
      </c>
      <c r="R15" s="4"/>
      <c r="S15" s="7">
        <f>SUM(S8:S14)</f>
        <v>9197947025</v>
      </c>
    </row>
    <row r="16" spans="1:19" ht="24.75" thickTop="1">
      <c r="E16" s="4"/>
      <c r="F16" s="4"/>
      <c r="G16" s="4"/>
      <c r="H16" s="4"/>
      <c r="I16" s="4"/>
      <c r="J16" s="4"/>
      <c r="K16" s="4"/>
      <c r="L16" s="4"/>
      <c r="M16" s="6"/>
      <c r="N16" s="6"/>
      <c r="O16" s="6"/>
      <c r="P16" s="6"/>
      <c r="Q16" s="6"/>
      <c r="R16" s="6"/>
      <c r="S16" s="6"/>
    </row>
    <row r="20" spans="13:19">
      <c r="M20" s="3"/>
      <c r="N20" s="3"/>
      <c r="O20" s="3"/>
      <c r="P20" s="3"/>
      <c r="Q20" s="3"/>
      <c r="R20" s="3"/>
      <c r="S20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0"/>
  <sheetViews>
    <sheetView rightToLeft="1" workbookViewId="0">
      <selection activeCell="G21" sqref="G21"/>
    </sheetView>
  </sheetViews>
  <sheetFormatPr defaultRowHeight="24"/>
  <cols>
    <col min="1" max="1" width="12.8554687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136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151</v>
      </c>
      <c r="D6" s="19" t="s">
        <v>151</v>
      </c>
      <c r="E6" s="19" t="s">
        <v>151</v>
      </c>
      <c r="F6" s="19" t="s">
        <v>151</v>
      </c>
      <c r="G6" s="19" t="s">
        <v>151</v>
      </c>
      <c r="I6" s="19" t="s">
        <v>138</v>
      </c>
      <c r="J6" s="19" t="s">
        <v>138</v>
      </c>
      <c r="K6" s="19" t="s">
        <v>138</v>
      </c>
      <c r="L6" s="19" t="s">
        <v>138</v>
      </c>
      <c r="M6" s="19" t="s">
        <v>138</v>
      </c>
      <c r="O6" s="19" t="s">
        <v>139</v>
      </c>
      <c r="P6" s="19" t="s">
        <v>139</v>
      </c>
      <c r="Q6" s="19" t="s">
        <v>139</v>
      </c>
      <c r="R6" s="19" t="s">
        <v>139</v>
      </c>
      <c r="S6" s="19" t="s">
        <v>139</v>
      </c>
    </row>
    <row r="7" spans="1:19" ht="24.75">
      <c r="A7" s="19" t="s">
        <v>3</v>
      </c>
      <c r="C7" s="19" t="s">
        <v>152</v>
      </c>
      <c r="E7" s="19" t="s">
        <v>153</v>
      </c>
      <c r="G7" s="19" t="s">
        <v>154</v>
      </c>
      <c r="I7" s="19" t="s">
        <v>155</v>
      </c>
      <c r="K7" s="19" t="s">
        <v>143</v>
      </c>
      <c r="M7" s="19" t="s">
        <v>156</v>
      </c>
      <c r="O7" s="19" t="s">
        <v>155</v>
      </c>
      <c r="Q7" s="19" t="s">
        <v>143</v>
      </c>
      <c r="S7" s="19" t="s">
        <v>156</v>
      </c>
    </row>
    <row r="8" spans="1:19">
      <c r="A8" s="1" t="s">
        <v>18</v>
      </c>
      <c r="C8" s="4" t="s">
        <v>157</v>
      </c>
      <c r="D8" s="4"/>
      <c r="E8" s="6">
        <v>6497167</v>
      </c>
      <c r="F8" s="4"/>
      <c r="G8" s="6">
        <v>100</v>
      </c>
      <c r="H8" s="4"/>
      <c r="I8" s="6">
        <v>649716700</v>
      </c>
      <c r="J8" s="4"/>
      <c r="K8" s="6">
        <v>19845264</v>
      </c>
      <c r="L8" s="4"/>
      <c r="M8" s="6">
        <v>629871436</v>
      </c>
      <c r="N8" s="4"/>
      <c r="O8" s="6">
        <v>649716700</v>
      </c>
      <c r="P8" s="4"/>
      <c r="Q8" s="6">
        <v>19845264</v>
      </c>
      <c r="R8" s="4"/>
      <c r="S8" s="6">
        <v>629871436</v>
      </c>
    </row>
    <row r="9" spans="1:19" ht="24.75" thickBot="1">
      <c r="C9" s="4"/>
      <c r="D9" s="4"/>
      <c r="E9" s="4"/>
      <c r="F9" s="4"/>
      <c r="G9" s="4"/>
      <c r="H9" s="4"/>
      <c r="I9" s="7">
        <f>SUM(I8)</f>
        <v>649716700</v>
      </c>
      <c r="J9" s="4"/>
      <c r="K9" s="7">
        <f>SUM(K8)</f>
        <v>19845264</v>
      </c>
      <c r="L9" s="4"/>
      <c r="M9" s="7">
        <f>SUM(M8)</f>
        <v>629871436</v>
      </c>
      <c r="N9" s="4"/>
      <c r="O9" s="7">
        <f>SUM(O8)</f>
        <v>649716700</v>
      </c>
      <c r="P9" s="4"/>
      <c r="Q9" s="7">
        <f>SUM(Q8)</f>
        <v>19845264</v>
      </c>
      <c r="R9" s="4"/>
      <c r="S9" s="7">
        <f>SUM(S8)</f>
        <v>629871436</v>
      </c>
    </row>
    <row r="10" spans="1:19" ht="24.75" thickTop="1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2023-05-24T08:29:40Z</dcterms:created>
  <dcterms:modified xsi:type="dcterms:W3CDTF">2023-05-30T13:23:37Z</dcterms:modified>
</cp:coreProperties>
</file>