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1402\New folder\"/>
    </mc:Choice>
  </mc:AlternateContent>
  <xr:revisionPtr revIDLastSave="0" documentId="13_ncr:1_{8499BB80-3C24-4930-85CD-24E316E962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0" l="1"/>
  <c r="G11" i="15"/>
  <c r="E11" i="15"/>
  <c r="C11" i="15"/>
  <c r="C9" i="15"/>
  <c r="C8" i="15"/>
  <c r="C7" i="15"/>
  <c r="K11" i="13"/>
  <c r="K9" i="13"/>
  <c r="K10" i="13"/>
  <c r="K8" i="13"/>
  <c r="G11" i="13"/>
  <c r="G9" i="13"/>
  <c r="G10" i="13"/>
  <c r="G8" i="13"/>
  <c r="I11" i="13"/>
  <c r="E11" i="13"/>
  <c r="Q38" i="12"/>
  <c r="O38" i="12"/>
  <c r="M38" i="12"/>
  <c r="K38" i="12"/>
  <c r="I38" i="12"/>
  <c r="G38" i="12"/>
  <c r="E38" i="12"/>
  <c r="C38" i="12"/>
  <c r="K9" i="11"/>
  <c r="K10" i="11"/>
  <c r="K11" i="11"/>
  <c r="K12" i="11"/>
  <c r="K13" i="11"/>
  <c r="K14" i="11"/>
  <c r="K8" i="11"/>
  <c r="I9" i="11"/>
  <c r="I10" i="11"/>
  <c r="I11" i="11"/>
  <c r="I12" i="11"/>
  <c r="I13" i="11"/>
  <c r="I14" i="11"/>
  <c r="I8" i="11"/>
  <c r="S15" i="11"/>
  <c r="U11" i="11" s="1"/>
  <c r="Q15" i="11"/>
  <c r="O15" i="11"/>
  <c r="M15" i="11"/>
  <c r="G15" i="11"/>
  <c r="E15" i="11"/>
  <c r="C15" i="11"/>
  <c r="Q38" i="10"/>
  <c r="O38" i="10"/>
  <c r="M38" i="10"/>
  <c r="I38" i="10"/>
  <c r="G38" i="10"/>
  <c r="E38" i="10"/>
  <c r="I9" i="9"/>
  <c r="I29" i="9" s="1"/>
  <c r="I8" i="9"/>
  <c r="Q29" i="9"/>
  <c r="O29" i="9"/>
  <c r="M29" i="9"/>
  <c r="G29" i="9"/>
  <c r="E29" i="9"/>
  <c r="S11" i="8"/>
  <c r="Q11" i="8"/>
  <c r="O11" i="8"/>
  <c r="M11" i="8"/>
  <c r="K11" i="8"/>
  <c r="I11" i="8"/>
  <c r="S15" i="7"/>
  <c r="Q15" i="7"/>
  <c r="O15" i="7"/>
  <c r="M15" i="7"/>
  <c r="K15" i="7"/>
  <c r="I15" i="7"/>
  <c r="S12" i="6"/>
  <c r="Q12" i="6"/>
  <c r="O12" i="6"/>
  <c r="M12" i="6"/>
  <c r="K12" i="6"/>
  <c r="K18" i="4"/>
  <c r="AK30" i="3"/>
  <c r="AI30" i="3"/>
  <c r="AG30" i="3"/>
  <c r="AA30" i="3"/>
  <c r="W30" i="3"/>
  <c r="S30" i="3"/>
  <c r="Q30" i="3"/>
  <c r="U10" i="11" l="1"/>
  <c r="U9" i="11"/>
  <c r="U12" i="11"/>
  <c r="U14" i="11"/>
  <c r="U13" i="11"/>
  <c r="U8" i="11"/>
  <c r="K15" i="11"/>
  <c r="I15" i="11"/>
  <c r="U15" i="11" l="1"/>
  <c r="Y12" i="1" l="1"/>
  <c r="W12" i="1"/>
  <c r="U12" i="1"/>
  <c r="O12" i="1"/>
  <c r="K12" i="1"/>
  <c r="G12" i="1"/>
  <c r="E12" i="1"/>
</calcChain>
</file>

<file path=xl/sharedStrings.xml><?xml version="1.0" encoding="utf-8"?>
<sst xmlns="http://schemas.openxmlformats.org/spreadsheetml/2006/main" count="686" uniqueCount="176">
  <si>
    <t>صندوق سرمایه‌گذاری ثابت نامی مفید</t>
  </si>
  <si>
    <t>صورت وضعیت سبد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</si>
  <si>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</si>
  <si>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</si>
  <si>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</si>
  <si>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</si>
  <si>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</si>
  <si>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</si>
  <si>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</si>
  <si>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</si>
  <si>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</si>
  <si>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</si>
  <si>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</si>
  <si>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</si>
  <si>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</si>
  <si>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</si>
  <si>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سرمایه‌ گذاری‌ البرز(هلدینگ‌</t>
  </si>
  <si>
    <t>فولاد شاهرود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</si>
  <si>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</si>
  <si>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</si>
  <si>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</si>
  <si>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</si>
  <si>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</si>
  <si>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</si>
  <si>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</si>
  <si>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</si>
  <si>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</si>
  <si>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</si>
  <si>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</si>
  <si>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</si>
  <si>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</si>
  <si>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</si>
  <si>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</si>
  <si>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</si>
  <si>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</si>
  <si>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</si>
  <si>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</si>
  <si>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</si>
  <si>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</si>
  <si>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</si>
  <si>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</si>
  <si>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</si>
  <si>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</si>
  <si>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</si>
  <si>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</si>
  <si>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</si>
  <si>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</si>
  <si>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</si>
  <si>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</si>
  <si>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اسنادخزانه-م2بودجه00-031024</t>
  </si>
  <si>
    <t>1403/10/24</t>
  </si>
  <si>
    <t>اسنادخزانه-م5بودجه00-030626</t>
  </si>
  <si>
    <t>اسنادخزانه-م6بودجه99-020321</t>
  </si>
  <si>
    <t>1399/08/27</t>
  </si>
  <si>
    <t>1402/03/21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</si>
  <si>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</si>
  <si>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</si>
  <si>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</si>
  <si>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</si>
  <si>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</si>
  <si>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</si>
  <si>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گام بانک اقتصاد نوین0205</t>
  </si>
  <si>
    <t>1401/04/01</t>
  </si>
  <si>
    <t>1402/05/31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</si>
  <si>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</si>
  <si>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</si>
  <si>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</si>
  <si>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</si>
  <si>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</si>
  <si>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</si>
  <si>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گام بانک سینا0206</t>
  </si>
  <si>
    <t>گام بانک صادرات ایران0207</t>
  </si>
  <si>
    <t>1402/07/30</t>
  </si>
  <si>
    <t>گواهی اعتبار مولد سامان0204</t>
  </si>
  <si>
    <t>1401/05/01</t>
  </si>
  <si>
    <t>1402/04/31</t>
  </si>
  <si>
    <t>گواهی اعتبار مولد سپه0208</t>
  </si>
  <si>
    <t>1401/09/01</t>
  </si>
  <si>
    <t>1402/08/30</t>
  </si>
  <si>
    <t>گواهی اعتبار مولد شهر0206</t>
  </si>
  <si>
    <t>1401/07/01</t>
  </si>
  <si>
    <t>1402/06/31</t>
  </si>
  <si>
    <t>مرابحه عام دولتی6-ش.خ0210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</si>
  <si>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</si>
  <si>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</si>
  <si>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</si>
  <si>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</si>
  <si>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</si>
  <si>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-4.35%</t>
  </si>
  <si>
    <t>-4.84%</t>
  </si>
  <si>
    <t>-5.18%</t>
  </si>
  <si>
    <t>-0.38%</t>
  </si>
  <si>
    <t>-1.16%</t>
  </si>
  <si>
    <t>-4.52%</t>
  </si>
  <si>
    <t>-4.48%</t>
  </si>
  <si>
    <t>-8.11%</t>
  </si>
  <si>
    <t>-4.61%</t>
  </si>
  <si>
    <t>-0.45%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</si>
  <si>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</si>
  <si>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</si>
  <si>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</si>
  <si>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</si>
  <si>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</si>
  <si>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</si>
  <si>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</si>
  <si>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</si>
  <si>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</si>
  <si>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</si>
  <si>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</si>
  <si>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</si>
  <si>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</si>
  <si>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</si>
  <si>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</si>
  <si>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</si>
  <si>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</si>
  <si>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</si>
  <si>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</si>
  <si>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</si>
  <si>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</si>
  <si>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</si>
  <si>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</si>
  <si>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</si>
  <si>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</si>
  <si>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</si>
  <si>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</si>
  <si>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</si>
  <si>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</si>
  <si>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</si>
  <si>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</si>
  <si>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دولت104-ش.خ020303</t>
  </si>
  <si>
    <t/>
  </si>
  <si>
    <t>1402/03/03</t>
  </si>
  <si>
    <t>مرابحه عام دولت86-ش.خ020404</t>
  </si>
  <si>
    <t>1402/04/04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</si>
  <si>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</si>
  <si>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</si>
  <si>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</si>
  <si>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</si>
  <si>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</si>
  <si>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</si>
  <si>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</si>
  <si>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</si>
  <si>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1402/03/28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</si>
  <si>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</si>
  <si>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</si>
  <si>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</si>
  <si>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</si>
  <si>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</si>
  <si>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</si>
  <si>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پالایش نفت بندرعباس</t>
  </si>
  <si>
    <t>بین المللی توسعه ص. معادن غدیر</t>
  </si>
  <si>
    <t>داروسازی شهید قاضی</t>
  </si>
  <si>
    <t>اسنادخزانه-م4بودجه99-011215</t>
  </si>
  <si>
    <t>اسنادخزانه-م5بودجه99-020218</t>
  </si>
  <si>
    <t>اسنادخزانه-م7بودجه99-020704</t>
  </si>
  <si>
    <t>اسنادخزانه-م6بودجه00-030723</t>
  </si>
  <si>
    <t>اسنادخزانه-م11بودجه99-020906</t>
  </si>
  <si>
    <t>اسنادخزانه-م7بودجه00-030912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</si>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</sst>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</xdr:row>
          <xdr:rowOff>0</xdr:rowOff>
        </xdr:from>
        <xdr:to>
          <xdr:col>10</xdr:col>
          <xdr:colOff>276225</xdr:colOff>
          <xdr:row>35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F2AE-C0E3-4F44-BC46-0080A81FF340}">
  <dimension ref="A1"/>
  <sheetViews>
    <sheetView rightToLeft="1" workbookViewId="0">
      <selection activeCell="A3" sqref="A3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38100</xdr:colOff>
                <xdr:row>2</xdr:row>
                <xdr:rowOff>0</xdr:rowOff>
              </from>
              <to>
                <xdr:col>10</xdr:col>
                <xdr:colOff>276225</xdr:colOff>
                <xdr:row>35</xdr:row>
                <xdr:rowOff>95250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40"/>
  <sheetViews>
    <sheetView rightToLeft="1" topLeftCell="A27" workbookViewId="0">
      <selection activeCell="I40" sqref="I40"/>
    </sheetView>
  </sheetViews>
  <sheetFormatPr defaultRowHeight="21.75"/>
  <cols>
    <col min="1" max="1" width="31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29.85546875" style="1" bestFit="1" customWidth="1"/>
    <col min="20" max="16384" width="9.140625" style="1"/>
  </cols>
  <sheetData>
    <row r="2" spans="1:19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>
      <c r="A3" s="12" t="s">
        <v>120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>
      <c r="A6" s="12" t="s">
        <v>3</v>
      </c>
      <c r="C6" s="13" t="s">
        <v>122</v>
      </c>
      <c r="D6" s="13" t="s">
        <v>122</v>
      </c>
      <c r="E6" s="13" t="s">
        <v>122</v>
      </c>
      <c r="F6" s="13" t="s">
        <v>122</v>
      </c>
      <c r="G6" s="13" t="s">
        <v>122</v>
      </c>
      <c r="H6" s="13" t="s">
        <v>122</v>
      </c>
      <c r="I6" s="13" t="s">
        <v>122</v>
      </c>
      <c r="K6" s="13" t="s">
        <v>123</v>
      </c>
      <c r="L6" s="13" t="s">
        <v>123</v>
      </c>
      <c r="M6" s="13" t="s">
        <v>123</v>
      </c>
      <c r="N6" s="13" t="s">
        <v>123</v>
      </c>
      <c r="O6" s="13" t="s">
        <v>123</v>
      </c>
      <c r="P6" s="13" t="s">
        <v>123</v>
      </c>
      <c r="Q6" s="13" t="s">
        <v>123</v>
      </c>
    </row>
    <row r="7" spans="1:19" ht="22.5">
      <c r="A7" s="13" t="s">
        <v>3</v>
      </c>
      <c r="C7" s="5" t="s">
        <v>7</v>
      </c>
      <c r="E7" s="5" t="s">
        <v>145</v>
      </c>
      <c r="G7" s="5" t="s">
        <v>146</v>
      </c>
      <c r="I7" s="5" t="s">
        <v>148</v>
      </c>
      <c r="K7" s="5" t="s">
        <v>7</v>
      </c>
      <c r="M7" s="5" t="s">
        <v>145</v>
      </c>
      <c r="O7" s="5" t="s">
        <v>146</v>
      </c>
      <c r="Q7" s="5" t="s">
        <v>148</v>
      </c>
    </row>
    <row r="8" spans="1:19">
      <c r="A8" s="1" t="s">
        <v>17</v>
      </c>
      <c r="C8" s="3">
        <v>1642098</v>
      </c>
      <c r="E8" s="3">
        <v>7390858641</v>
      </c>
      <c r="G8" s="3">
        <v>8373348629</v>
      </c>
      <c r="I8" s="3">
        <v>-982489988</v>
      </c>
      <c r="K8" s="3">
        <v>4337498</v>
      </c>
      <c r="M8" s="3">
        <v>24267934934</v>
      </c>
      <c r="O8" s="3">
        <v>15228171216</v>
      </c>
      <c r="Q8" s="3">
        <v>9039763718</v>
      </c>
    </row>
    <row r="9" spans="1:19">
      <c r="A9" s="1" t="s">
        <v>149</v>
      </c>
      <c r="C9" s="3">
        <v>0</v>
      </c>
      <c r="E9" s="3">
        <v>0</v>
      </c>
      <c r="G9" s="3">
        <v>0</v>
      </c>
      <c r="I9" s="3">
        <v>0</v>
      </c>
      <c r="K9" s="3">
        <v>11000000</v>
      </c>
      <c r="M9" s="3">
        <v>113059732500</v>
      </c>
      <c r="O9" s="3">
        <v>108776903400</v>
      </c>
      <c r="Q9" s="3">
        <f>M9-O9</f>
        <v>4282829100</v>
      </c>
    </row>
    <row r="10" spans="1:19">
      <c r="A10" s="1" t="s">
        <v>143</v>
      </c>
      <c r="C10" s="3">
        <v>0</v>
      </c>
      <c r="E10" s="3">
        <v>0</v>
      </c>
      <c r="G10" s="3">
        <v>0</v>
      </c>
      <c r="I10" s="3">
        <v>0</v>
      </c>
      <c r="K10" s="3">
        <v>14097168</v>
      </c>
      <c r="M10" s="3">
        <v>98882888648</v>
      </c>
      <c r="O10" s="3">
        <v>89664136015</v>
      </c>
      <c r="Q10" s="3">
        <v>9218752633</v>
      </c>
    </row>
    <row r="11" spans="1:19">
      <c r="A11" s="1" t="s">
        <v>150</v>
      </c>
      <c r="C11" s="3">
        <v>0</v>
      </c>
      <c r="E11" s="3">
        <v>0</v>
      </c>
      <c r="G11" s="3">
        <v>0</v>
      </c>
      <c r="I11" s="3">
        <v>0</v>
      </c>
      <c r="K11" s="3">
        <v>900000</v>
      </c>
      <c r="M11" s="3">
        <v>25059006655</v>
      </c>
      <c r="O11" s="3">
        <v>23906061442</v>
      </c>
      <c r="Q11" s="3">
        <v>1152945213</v>
      </c>
    </row>
    <row r="12" spans="1:19">
      <c r="A12" s="1" t="s">
        <v>151</v>
      </c>
      <c r="C12" s="3">
        <v>0</v>
      </c>
      <c r="E12" s="3">
        <v>0</v>
      </c>
      <c r="G12" s="3">
        <v>0</v>
      </c>
      <c r="I12" s="3">
        <v>0</v>
      </c>
      <c r="K12" s="3">
        <v>300000</v>
      </c>
      <c r="M12" s="3">
        <v>5669067150</v>
      </c>
      <c r="O12" s="3">
        <v>5537588051</v>
      </c>
      <c r="Q12" s="3">
        <v>131479099</v>
      </c>
    </row>
    <row r="13" spans="1:19">
      <c r="A13" s="1" t="s">
        <v>76</v>
      </c>
      <c r="C13" s="3">
        <v>79234</v>
      </c>
      <c r="E13" s="3">
        <v>70986903998</v>
      </c>
      <c r="G13" s="3">
        <v>64822684231</v>
      </c>
      <c r="I13" s="3">
        <v>6164219767</v>
      </c>
      <c r="K13" s="3">
        <v>79234</v>
      </c>
      <c r="M13" s="3">
        <v>70986903998</v>
      </c>
      <c r="O13" s="3">
        <v>64822684231</v>
      </c>
      <c r="Q13" s="3">
        <v>6164219767</v>
      </c>
    </row>
    <row r="14" spans="1:19">
      <c r="A14" s="1" t="s">
        <v>73</v>
      </c>
      <c r="C14" s="3">
        <v>40890</v>
      </c>
      <c r="E14" s="3">
        <v>39993392386</v>
      </c>
      <c r="G14" s="3">
        <v>37613045076</v>
      </c>
      <c r="I14" s="3">
        <v>2380347310</v>
      </c>
      <c r="K14" s="3">
        <v>40890</v>
      </c>
      <c r="M14" s="3">
        <v>39993392386</v>
      </c>
      <c r="O14" s="3">
        <v>37613045076</v>
      </c>
      <c r="Q14" s="3">
        <v>2380347310</v>
      </c>
    </row>
    <row r="15" spans="1:19">
      <c r="A15" s="1" t="s">
        <v>27</v>
      </c>
      <c r="C15" s="3">
        <v>20600</v>
      </c>
      <c r="E15" s="3">
        <v>14000311985</v>
      </c>
      <c r="G15" s="3">
        <v>13116155465</v>
      </c>
      <c r="I15" s="3">
        <v>884156520</v>
      </c>
      <c r="K15" s="3">
        <v>45600</v>
      </c>
      <c r="M15" s="3">
        <v>30624798252</v>
      </c>
      <c r="O15" s="3">
        <v>29033819865</v>
      </c>
      <c r="Q15" s="3">
        <v>1590978387</v>
      </c>
    </row>
    <row r="16" spans="1:19">
      <c r="A16" s="1" t="s">
        <v>40</v>
      </c>
      <c r="C16" s="3">
        <v>28300</v>
      </c>
      <c r="E16" s="3">
        <v>20500258657</v>
      </c>
      <c r="G16" s="3">
        <v>18511070261</v>
      </c>
      <c r="I16" s="3">
        <v>1989188396</v>
      </c>
      <c r="K16" s="3">
        <v>63300</v>
      </c>
      <c r="M16" s="3">
        <v>45107297825</v>
      </c>
      <c r="O16" s="3">
        <v>41404620052</v>
      </c>
      <c r="Q16" s="3">
        <v>3702677773</v>
      </c>
    </row>
    <row r="17" spans="1:17">
      <c r="A17" s="1" t="s">
        <v>61</v>
      </c>
      <c r="C17" s="3">
        <v>31523</v>
      </c>
      <c r="E17" s="3">
        <v>29994056003</v>
      </c>
      <c r="G17" s="3">
        <v>27730010295</v>
      </c>
      <c r="I17" s="3">
        <v>2264045708</v>
      </c>
      <c r="K17" s="3">
        <v>271901</v>
      </c>
      <c r="M17" s="3">
        <v>246540325015</v>
      </c>
      <c r="O17" s="3">
        <v>239184643890</v>
      </c>
      <c r="Q17" s="3">
        <v>7355681125</v>
      </c>
    </row>
    <row r="18" spans="1:17">
      <c r="A18" s="1" t="s">
        <v>51</v>
      </c>
      <c r="C18" s="3">
        <v>2600</v>
      </c>
      <c r="E18" s="3">
        <v>1967739284</v>
      </c>
      <c r="G18" s="3">
        <v>1764326157</v>
      </c>
      <c r="I18" s="3">
        <v>203413127</v>
      </c>
      <c r="K18" s="3">
        <v>126400</v>
      </c>
      <c r="M18" s="3">
        <v>90886672812</v>
      </c>
      <c r="O18" s="3">
        <v>85773394753</v>
      </c>
      <c r="Q18" s="3">
        <v>5113278059</v>
      </c>
    </row>
    <row r="19" spans="1:17">
      <c r="A19" s="1" t="s">
        <v>52</v>
      </c>
      <c r="C19" s="3">
        <v>409</v>
      </c>
      <c r="E19" s="3">
        <v>409000000</v>
      </c>
      <c r="G19" s="3">
        <v>381114820</v>
      </c>
      <c r="I19" s="3">
        <v>27885180</v>
      </c>
      <c r="K19" s="3">
        <v>409</v>
      </c>
      <c r="M19" s="3">
        <v>409000000</v>
      </c>
      <c r="O19" s="3">
        <v>381114820</v>
      </c>
      <c r="Q19" s="3">
        <v>27885180</v>
      </c>
    </row>
    <row r="20" spans="1:17">
      <c r="A20" s="1" t="s">
        <v>31</v>
      </c>
      <c r="C20" s="3">
        <v>28600</v>
      </c>
      <c r="E20" s="3">
        <v>20059835498</v>
      </c>
      <c r="G20" s="3">
        <v>17836016635</v>
      </c>
      <c r="I20" s="3">
        <v>2223818863</v>
      </c>
      <c r="K20" s="3">
        <v>28600</v>
      </c>
      <c r="M20" s="3">
        <v>20059835498</v>
      </c>
      <c r="O20" s="3">
        <v>17836016635</v>
      </c>
      <c r="Q20" s="3">
        <v>2223818863</v>
      </c>
    </row>
    <row r="21" spans="1:17">
      <c r="A21" s="1" t="s">
        <v>152</v>
      </c>
      <c r="C21" s="3">
        <v>0</v>
      </c>
      <c r="E21" s="3">
        <v>0</v>
      </c>
      <c r="G21" s="3">
        <v>0</v>
      </c>
      <c r="I21" s="3">
        <v>0</v>
      </c>
      <c r="K21" s="3">
        <v>42900</v>
      </c>
      <c r="M21" s="3">
        <v>42516761445</v>
      </c>
      <c r="O21" s="3">
        <v>42466733509</v>
      </c>
      <c r="Q21" s="3">
        <v>50027936</v>
      </c>
    </row>
    <row r="22" spans="1:17">
      <c r="A22" s="1" t="s">
        <v>64</v>
      </c>
      <c r="C22" s="3">
        <v>0</v>
      </c>
      <c r="E22" s="3">
        <v>0</v>
      </c>
      <c r="G22" s="3">
        <v>0</v>
      </c>
      <c r="I22" s="3">
        <v>0</v>
      </c>
      <c r="K22" s="3">
        <v>132790</v>
      </c>
      <c r="M22" s="3">
        <v>123761118935</v>
      </c>
      <c r="O22" s="3">
        <v>122347776585</v>
      </c>
      <c r="Q22" s="3">
        <v>1413342350</v>
      </c>
    </row>
    <row r="23" spans="1:17">
      <c r="A23" s="1" t="s">
        <v>49</v>
      </c>
      <c r="C23" s="3">
        <v>0</v>
      </c>
      <c r="E23" s="3">
        <v>0</v>
      </c>
      <c r="G23" s="3">
        <v>0</v>
      </c>
      <c r="I23" s="3">
        <v>0</v>
      </c>
      <c r="K23" s="3">
        <v>64300</v>
      </c>
      <c r="M23" s="3">
        <v>43453481637</v>
      </c>
      <c r="O23" s="3">
        <v>42908826025</v>
      </c>
      <c r="Q23" s="3">
        <v>544655612</v>
      </c>
    </row>
    <row r="24" spans="1:17">
      <c r="A24" s="1" t="s">
        <v>34</v>
      </c>
      <c r="C24" s="3">
        <v>0</v>
      </c>
      <c r="E24" s="3">
        <v>0</v>
      </c>
      <c r="G24" s="3">
        <v>0</v>
      </c>
      <c r="I24" s="3">
        <v>0</v>
      </c>
      <c r="K24" s="3">
        <v>98500</v>
      </c>
      <c r="M24" s="3">
        <v>84862635865</v>
      </c>
      <c r="O24" s="3">
        <v>83374000722</v>
      </c>
      <c r="Q24" s="3">
        <v>1488635143</v>
      </c>
    </row>
    <row r="25" spans="1:17">
      <c r="A25" s="1" t="s">
        <v>153</v>
      </c>
      <c r="C25" s="3">
        <v>0</v>
      </c>
      <c r="E25" s="3">
        <v>0</v>
      </c>
      <c r="G25" s="3">
        <v>0</v>
      </c>
      <c r="I25" s="3">
        <v>0</v>
      </c>
      <c r="K25" s="3">
        <v>27</v>
      </c>
      <c r="M25" s="3">
        <v>27000000</v>
      </c>
      <c r="O25" s="3">
        <v>25656148</v>
      </c>
      <c r="Q25" s="3">
        <v>1343852</v>
      </c>
    </row>
    <row r="26" spans="1:17">
      <c r="A26" s="1" t="s">
        <v>154</v>
      </c>
      <c r="C26" s="3">
        <v>0</v>
      </c>
      <c r="E26" s="3">
        <v>0</v>
      </c>
      <c r="G26" s="3">
        <v>0</v>
      </c>
      <c r="I26" s="3">
        <v>0</v>
      </c>
      <c r="K26" s="3">
        <v>46702</v>
      </c>
      <c r="M26" s="3">
        <v>41417165781</v>
      </c>
      <c r="O26" s="3">
        <v>40345549143</v>
      </c>
      <c r="Q26" s="3">
        <v>1071616638</v>
      </c>
    </row>
    <row r="27" spans="1:17">
      <c r="A27" s="1" t="s">
        <v>132</v>
      </c>
      <c r="C27" s="3">
        <v>0</v>
      </c>
      <c r="E27" s="3">
        <v>0</v>
      </c>
      <c r="G27" s="3">
        <v>0</v>
      </c>
      <c r="I27" s="3">
        <v>0</v>
      </c>
      <c r="K27" s="3">
        <v>3900</v>
      </c>
      <c r="M27" s="3">
        <v>3819825535</v>
      </c>
      <c r="O27" s="3">
        <v>3725376853</v>
      </c>
      <c r="Q27" s="3">
        <v>94448682</v>
      </c>
    </row>
    <row r="28" spans="1:17">
      <c r="A28" s="1" t="s">
        <v>155</v>
      </c>
      <c r="C28" s="3">
        <v>0</v>
      </c>
      <c r="E28" s="3">
        <v>0</v>
      </c>
      <c r="G28" s="3">
        <v>0</v>
      </c>
      <c r="I28" s="3">
        <v>0</v>
      </c>
      <c r="K28" s="3">
        <v>24300</v>
      </c>
      <c r="M28" s="3">
        <v>17412653386</v>
      </c>
      <c r="O28" s="3">
        <v>16196658823</v>
      </c>
      <c r="Q28" s="3">
        <v>1215994563</v>
      </c>
    </row>
    <row r="29" spans="1:17">
      <c r="A29" s="1" t="s">
        <v>67</v>
      </c>
      <c r="C29" s="3">
        <v>0</v>
      </c>
      <c r="E29" s="3">
        <v>0</v>
      </c>
      <c r="G29" s="3">
        <v>0</v>
      </c>
      <c r="I29" s="3">
        <v>0</v>
      </c>
      <c r="K29" s="3">
        <v>33343</v>
      </c>
      <c r="M29" s="3">
        <v>29993926577</v>
      </c>
      <c r="O29" s="3">
        <v>28497861244</v>
      </c>
      <c r="Q29" s="3">
        <v>1496065333</v>
      </c>
    </row>
    <row r="30" spans="1:17">
      <c r="A30" s="1" t="s">
        <v>156</v>
      </c>
      <c r="C30" s="3">
        <v>0</v>
      </c>
      <c r="E30" s="3">
        <v>0</v>
      </c>
      <c r="G30" s="3">
        <v>0</v>
      </c>
      <c r="I30" s="3">
        <v>0</v>
      </c>
      <c r="K30" s="3">
        <v>443079</v>
      </c>
      <c r="M30" s="3">
        <v>371407061506</v>
      </c>
      <c r="O30" s="3">
        <v>374354643101</v>
      </c>
      <c r="Q30" s="3">
        <v>-2947581595</v>
      </c>
    </row>
    <row r="31" spans="1:17">
      <c r="A31" s="1" t="s">
        <v>71</v>
      </c>
      <c r="C31" s="3">
        <v>0</v>
      </c>
      <c r="E31" s="3">
        <v>0</v>
      </c>
      <c r="G31" s="3">
        <v>0</v>
      </c>
      <c r="I31" s="3">
        <v>0</v>
      </c>
      <c r="K31" s="3">
        <v>169674</v>
      </c>
      <c r="M31" s="3">
        <v>149973803237</v>
      </c>
      <c r="O31" s="3">
        <v>142899254526</v>
      </c>
      <c r="Q31" s="3">
        <v>7074548711</v>
      </c>
    </row>
    <row r="32" spans="1:17">
      <c r="A32" s="1" t="s">
        <v>79</v>
      </c>
      <c r="C32" s="3">
        <v>0</v>
      </c>
      <c r="E32" s="3">
        <v>0</v>
      </c>
      <c r="G32" s="3">
        <v>0</v>
      </c>
      <c r="I32" s="3">
        <v>0</v>
      </c>
      <c r="K32" s="3">
        <v>16696</v>
      </c>
      <c r="M32" s="3">
        <v>14997468499</v>
      </c>
      <c r="O32" s="3">
        <v>14137613413</v>
      </c>
      <c r="Q32" s="3">
        <v>859855086</v>
      </c>
    </row>
    <row r="33" spans="1:17">
      <c r="A33" s="1" t="s">
        <v>129</v>
      </c>
      <c r="C33" s="3">
        <v>0</v>
      </c>
      <c r="E33" s="3">
        <v>0</v>
      </c>
      <c r="G33" s="3">
        <v>0</v>
      </c>
      <c r="I33" s="3">
        <v>0</v>
      </c>
      <c r="K33" s="3">
        <v>7770</v>
      </c>
      <c r="M33" s="3">
        <v>7650509096</v>
      </c>
      <c r="O33" s="3">
        <v>7541842033</v>
      </c>
      <c r="Q33" s="3">
        <v>108667063</v>
      </c>
    </row>
    <row r="34" spans="1:17">
      <c r="A34" s="1" t="s">
        <v>157</v>
      </c>
      <c r="C34" s="3">
        <v>0</v>
      </c>
      <c r="E34" s="3">
        <v>0</v>
      </c>
      <c r="G34" s="3">
        <v>0</v>
      </c>
      <c r="I34" s="3">
        <v>0</v>
      </c>
      <c r="K34" s="3">
        <v>33100</v>
      </c>
      <c r="M34" s="3">
        <v>22914255039</v>
      </c>
      <c r="O34" s="3">
        <v>21330738102</v>
      </c>
      <c r="Q34" s="3">
        <v>1583516937</v>
      </c>
    </row>
    <row r="35" spans="1:17">
      <c r="A35" s="1" t="s">
        <v>37</v>
      </c>
      <c r="C35" s="3">
        <v>0</v>
      </c>
      <c r="E35" s="3">
        <v>0</v>
      </c>
      <c r="G35" s="3">
        <v>0</v>
      </c>
      <c r="I35" s="3">
        <v>0</v>
      </c>
      <c r="K35" s="3">
        <v>109900</v>
      </c>
      <c r="M35" s="3">
        <v>90024988017</v>
      </c>
      <c r="O35" s="3">
        <v>90126718056</v>
      </c>
      <c r="Q35" s="3">
        <v>-101730039</v>
      </c>
    </row>
    <row r="36" spans="1:17">
      <c r="A36" s="1" t="s">
        <v>82</v>
      </c>
      <c r="C36" s="3">
        <v>0</v>
      </c>
      <c r="E36" s="3">
        <v>0</v>
      </c>
      <c r="G36" s="3">
        <v>0</v>
      </c>
      <c r="I36" s="3">
        <v>0</v>
      </c>
      <c r="K36" s="3">
        <v>85577</v>
      </c>
      <c r="M36" s="3">
        <v>81985018923</v>
      </c>
      <c r="O36" s="3">
        <v>81500740893</v>
      </c>
      <c r="Q36" s="3">
        <v>484278030</v>
      </c>
    </row>
    <row r="37" spans="1:17">
      <c r="A37" s="1" t="s">
        <v>134</v>
      </c>
      <c r="C37" s="3">
        <v>0</v>
      </c>
      <c r="E37" s="3">
        <v>0</v>
      </c>
      <c r="G37" s="3">
        <v>0</v>
      </c>
      <c r="I37" s="3">
        <v>0</v>
      </c>
      <c r="K37" s="3">
        <v>153380</v>
      </c>
      <c r="M37" s="3">
        <v>145533060468</v>
      </c>
      <c r="O37" s="3">
        <v>146050028173</v>
      </c>
      <c r="Q37" s="3">
        <v>-516967705</v>
      </c>
    </row>
    <row r="38" spans="1:17" ht="22.5" thickBot="1">
      <c r="E38" s="6">
        <f>SUM(E8:E37)</f>
        <v>205302356452</v>
      </c>
      <c r="G38" s="6">
        <f>SUM(G8:G37)</f>
        <v>190147771569</v>
      </c>
      <c r="I38" s="6">
        <f>SUM(I8:I37)</f>
        <v>15154584883</v>
      </c>
      <c r="M38" s="6">
        <f>SUM(M8:M37)</f>
        <v>2083297589619</v>
      </c>
      <c r="O38" s="6">
        <f>SUM(O8:O37)</f>
        <v>2016992216795</v>
      </c>
      <c r="Q38" s="6">
        <f>SUM(Q8:Q37)</f>
        <v>66305372824</v>
      </c>
    </row>
    <row r="39" spans="1:17" ht="22.5" thickTop="1"/>
    <row r="40" spans="1:17">
      <c r="I40" s="3"/>
      <c r="Q40" s="3"/>
    </row>
  </sheetData>
  <mergeCells count="6">
    <mergeCell ref="K6:Q6"/>
    <mergeCell ref="A2:S2"/>
    <mergeCell ref="A3:S3"/>
    <mergeCell ref="A4:S4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6"/>
  <sheetViews>
    <sheetView rightToLeft="1" workbookViewId="0">
      <selection activeCell="S17" sqref="S17"/>
    </sheetView>
  </sheetViews>
  <sheetFormatPr defaultRowHeight="21.75"/>
  <cols>
    <col min="1" max="1" width="27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2.5">
      <c r="A3" s="12" t="s">
        <v>120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2.5">
      <c r="A6" s="12" t="s">
        <v>3</v>
      </c>
      <c r="C6" s="13" t="s">
        <v>122</v>
      </c>
      <c r="D6" s="13" t="s">
        <v>122</v>
      </c>
      <c r="E6" s="13" t="s">
        <v>122</v>
      </c>
      <c r="F6" s="13" t="s">
        <v>122</v>
      </c>
      <c r="G6" s="13" t="s">
        <v>122</v>
      </c>
      <c r="H6" s="13" t="s">
        <v>122</v>
      </c>
      <c r="I6" s="13" t="s">
        <v>122</v>
      </c>
      <c r="J6" s="13" t="s">
        <v>122</v>
      </c>
      <c r="K6" s="13" t="s">
        <v>122</v>
      </c>
      <c r="M6" s="13" t="s">
        <v>123</v>
      </c>
      <c r="N6" s="13" t="s">
        <v>123</v>
      </c>
      <c r="O6" s="13" t="s">
        <v>123</v>
      </c>
      <c r="P6" s="13" t="s">
        <v>123</v>
      </c>
      <c r="Q6" s="13" t="s">
        <v>123</v>
      </c>
      <c r="R6" s="13" t="s">
        <v>123</v>
      </c>
      <c r="S6" s="13" t="s">
        <v>123</v>
      </c>
      <c r="T6" s="13" t="s">
        <v>123</v>
      </c>
      <c r="U6" s="13" t="s">
        <v>123</v>
      </c>
    </row>
    <row r="7" spans="1:21" ht="22.5">
      <c r="A7" s="13" t="s">
        <v>3</v>
      </c>
      <c r="C7" s="5" t="s">
        <v>158</v>
      </c>
      <c r="E7" s="5" t="s">
        <v>159</v>
      </c>
      <c r="G7" s="5" t="s">
        <v>160</v>
      </c>
      <c r="I7" s="5" t="s">
        <v>104</v>
      </c>
      <c r="K7" s="5" t="s">
        <v>161</v>
      </c>
      <c r="M7" s="5" t="s">
        <v>158</v>
      </c>
      <c r="O7" s="5" t="s">
        <v>159</v>
      </c>
      <c r="Q7" s="5" t="s">
        <v>160</v>
      </c>
      <c r="S7" s="5" t="s">
        <v>104</v>
      </c>
      <c r="U7" s="5" t="s">
        <v>161</v>
      </c>
    </row>
    <row r="8" spans="1:21">
      <c r="A8" s="1" t="s">
        <v>17</v>
      </c>
      <c r="C8" s="3">
        <v>0</v>
      </c>
      <c r="E8" s="3">
        <v>0</v>
      </c>
      <c r="G8" s="3">
        <v>-982489988</v>
      </c>
      <c r="I8" s="3">
        <f>C8+E8+G8</f>
        <v>-982489988</v>
      </c>
      <c r="K8" s="7">
        <f>I8/$I$15</f>
        <v>0.89187504708887255</v>
      </c>
      <c r="M8" s="3">
        <v>0</v>
      </c>
      <c r="O8" s="3">
        <v>0</v>
      </c>
      <c r="Q8" s="3">
        <v>9039763718</v>
      </c>
      <c r="S8" s="3">
        <v>9039763718</v>
      </c>
      <c r="U8" s="7">
        <f>S8/$S$15</f>
        <v>0.36896382751233509</v>
      </c>
    </row>
    <row r="9" spans="1:21">
      <c r="A9" s="1" t="s">
        <v>149</v>
      </c>
      <c r="C9" s="3">
        <v>0</v>
      </c>
      <c r="E9" s="3">
        <v>0</v>
      </c>
      <c r="G9" s="3">
        <v>0</v>
      </c>
      <c r="I9" s="3">
        <f t="shared" ref="I9:I14" si="0">C9+E9+G9</f>
        <v>0</v>
      </c>
      <c r="K9" s="7">
        <f t="shared" ref="K9:K14" si="1">I9/$I$15</f>
        <v>0</v>
      </c>
      <c r="M9" s="3">
        <v>0</v>
      </c>
      <c r="O9" s="3">
        <v>0</v>
      </c>
      <c r="Q9" s="3">
        <v>4282829100</v>
      </c>
      <c r="S9" s="3">
        <v>4282829100</v>
      </c>
      <c r="U9" s="7">
        <f t="shared" ref="U9:U14" si="2">S9/$S$15</f>
        <v>0.17480645143088122</v>
      </c>
    </row>
    <row r="10" spans="1:21">
      <c r="A10" s="1" t="s">
        <v>143</v>
      </c>
      <c r="C10" s="3">
        <v>0</v>
      </c>
      <c r="E10" s="3">
        <v>0</v>
      </c>
      <c r="G10" s="3">
        <v>0</v>
      </c>
      <c r="I10" s="3">
        <f t="shared" si="0"/>
        <v>0</v>
      </c>
      <c r="K10" s="7">
        <f t="shared" si="1"/>
        <v>0</v>
      </c>
      <c r="M10" s="3">
        <v>649716700</v>
      </c>
      <c r="O10" s="3">
        <v>0</v>
      </c>
      <c r="Q10" s="3">
        <v>9218752633</v>
      </c>
      <c r="S10" s="3">
        <v>9868469333</v>
      </c>
      <c r="U10" s="7">
        <f t="shared" si="2"/>
        <v>0.40278798543612337</v>
      </c>
    </row>
    <row r="11" spans="1:21">
      <c r="A11" s="1" t="s">
        <v>150</v>
      </c>
      <c r="C11" s="3">
        <v>0</v>
      </c>
      <c r="E11" s="3">
        <v>0</v>
      </c>
      <c r="G11" s="3">
        <v>0</v>
      </c>
      <c r="I11" s="3">
        <f t="shared" si="0"/>
        <v>0</v>
      </c>
      <c r="K11" s="7">
        <f t="shared" si="1"/>
        <v>0</v>
      </c>
      <c r="M11" s="3">
        <v>0</v>
      </c>
      <c r="O11" s="3">
        <v>0</v>
      </c>
      <c r="Q11" s="3">
        <v>1152945213</v>
      </c>
      <c r="S11" s="3">
        <v>1152945213</v>
      </c>
      <c r="U11" s="7">
        <f t="shared" si="2"/>
        <v>4.7058207711055178E-2</v>
      </c>
    </row>
    <row r="12" spans="1:21">
      <c r="A12" s="1" t="s">
        <v>151</v>
      </c>
      <c r="C12" s="3">
        <v>0</v>
      </c>
      <c r="E12" s="3">
        <v>0</v>
      </c>
      <c r="G12" s="3">
        <v>0</v>
      </c>
      <c r="I12" s="3">
        <f t="shared" si="0"/>
        <v>0</v>
      </c>
      <c r="K12" s="7">
        <f t="shared" si="1"/>
        <v>0</v>
      </c>
      <c r="M12" s="3">
        <v>0</v>
      </c>
      <c r="O12" s="3">
        <v>0</v>
      </c>
      <c r="Q12" s="3">
        <v>131479099</v>
      </c>
      <c r="S12" s="3">
        <v>131479099</v>
      </c>
      <c r="U12" s="7">
        <f t="shared" si="2"/>
        <v>5.3664048218780257E-3</v>
      </c>
    </row>
    <row r="13" spans="1:21">
      <c r="A13" s="1" t="s">
        <v>16</v>
      </c>
      <c r="C13" s="3">
        <v>1034182112</v>
      </c>
      <c r="E13" s="3">
        <v>-1140253600</v>
      </c>
      <c r="G13" s="3">
        <v>0</v>
      </c>
      <c r="I13" s="3">
        <f t="shared" si="0"/>
        <v>-106071488</v>
      </c>
      <c r="K13" s="7">
        <f t="shared" si="1"/>
        <v>9.6288526611211414E-2</v>
      </c>
      <c r="M13" s="3">
        <v>1034182112</v>
      </c>
      <c r="O13" s="3">
        <v>-1019644770</v>
      </c>
      <c r="Q13" s="3">
        <v>0</v>
      </c>
      <c r="S13" s="3">
        <v>14537342</v>
      </c>
      <c r="U13" s="7">
        <f t="shared" si="2"/>
        <v>5.9335105579092797E-4</v>
      </c>
    </row>
    <row r="14" spans="1:21">
      <c r="A14" s="1" t="s">
        <v>15</v>
      </c>
      <c r="C14" s="3">
        <v>71055651</v>
      </c>
      <c r="E14" s="3">
        <v>-84094664</v>
      </c>
      <c r="G14" s="3">
        <v>0</v>
      </c>
      <c r="I14" s="3">
        <f t="shared" si="0"/>
        <v>-13039013</v>
      </c>
      <c r="K14" s="7">
        <f t="shared" si="1"/>
        <v>1.1836426299916067E-2</v>
      </c>
      <c r="M14" s="3">
        <v>71055651</v>
      </c>
      <c r="O14" s="3">
        <v>-60673064</v>
      </c>
      <c r="Q14" s="3">
        <v>0</v>
      </c>
      <c r="S14" s="3">
        <v>10382587</v>
      </c>
      <c r="U14" s="7">
        <f t="shared" si="2"/>
        <v>4.237720319361795E-4</v>
      </c>
    </row>
    <row r="15" spans="1:21" ht="22.5" thickBot="1">
      <c r="C15" s="6">
        <f>SUM(C8:C14)</f>
        <v>1105237763</v>
      </c>
      <c r="E15" s="6">
        <f>SUM(E8:E14)</f>
        <v>-1224348264</v>
      </c>
      <c r="G15" s="6">
        <f>SUM(G8:G14)</f>
        <v>-982489988</v>
      </c>
      <c r="I15" s="6">
        <f t="shared" ref="I15" si="3">SUM(I8:I14)</f>
        <v>-1101600489</v>
      </c>
      <c r="K15" s="10">
        <f>SUM(K8:K14)</f>
        <v>1</v>
      </c>
      <c r="M15" s="6">
        <f>SUM(M8:M14)</f>
        <v>1754954463</v>
      </c>
      <c r="O15" s="6">
        <f>SUM(O8:O14)</f>
        <v>-1080317834</v>
      </c>
      <c r="Q15" s="6">
        <f>SUM(Q8:Q14)</f>
        <v>23825769763</v>
      </c>
      <c r="S15" s="6">
        <f>SUM(S8:S14)</f>
        <v>24500406392</v>
      </c>
      <c r="U15" s="10">
        <f>SUM(U8:U14)</f>
        <v>1</v>
      </c>
    </row>
    <row r="16" spans="1:21" ht="22.5" thickTop="1">
      <c r="I16" s="11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topLeftCell="A22" workbookViewId="0">
      <selection activeCell="K38" sqref="K38:O38"/>
    </sheetView>
  </sheetViews>
  <sheetFormatPr defaultRowHeight="21.75"/>
  <cols>
    <col min="1" max="1" width="31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</row>
    <row r="3" spans="1:17" ht="22.5">
      <c r="C3" s="12" t="s">
        <v>120</v>
      </c>
      <c r="D3" s="12" t="s">
        <v>120</v>
      </c>
      <c r="E3" s="12" t="s">
        <v>120</v>
      </c>
      <c r="F3" s="12" t="s">
        <v>120</v>
      </c>
      <c r="G3" s="12" t="s">
        <v>120</v>
      </c>
    </row>
    <row r="4" spans="1:17" ht="22.5"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</row>
    <row r="6" spans="1:17" ht="22.5">
      <c r="A6" s="12" t="s">
        <v>124</v>
      </c>
      <c r="C6" s="13" t="s">
        <v>122</v>
      </c>
      <c r="D6" s="13" t="s">
        <v>122</v>
      </c>
      <c r="E6" s="13" t="s">
        <v>122</v>
      </c>
      <c r="F6" s="13" t="s">
        <v>122</v>
      </c>
      <c r="G6" s="13" t="s">
        <v>122</v>
      </c>
      <c r="H6" s="13" t="s">
        <v>122</v>
      </c>
      <c r="I6" s="13" t="s">
        <v>122</v>
      </c>
      <c r="K6" s="13" t="s">
        <v>123</v>
      </c>
      <c r="L6" s="13" t="s">
        <v>123</v>
      </c>
      <c r="M6" s="13" t="s">
        <v>123</v>
      </c>
      <c r="N6" s="13" t="s">
        <v>123</v>
      </c>
      <c r="O6" s="13" t="s">
        <v>123</v>
      </c>
      <c r="P6" s="13" t="s">
        <v>123</v>
      </c>
      <c r="Q6" s="13" t="s">
        <v>123</v>
      </c>
    </row>
    <row r="7" spans="1:17" ht="22.5">
      <c r="A7" s="13" t="s">
        <v>124</v>
      </c>
      <c r="C7" s="5" t="s">
        <v>162</v>
      </c>
      <c r="E7" s="5" t="s">
        <v>159</v>
      </c>
      <c r="G7" s="5" t="s">
        <v>160</v>
      </c>
      <c r="I7" s="5" t="s">
        <v>163</v>
      </c>
      <c r="K7" s="5" t="s">
        <v>162</v>
      </c>
      <c r="M7" s="5" t="s">
        <v>159</v>
      </c>
      <c r="O7" s="5" t="s">
        <v>160</v>
      </c>
      <c r="Q7" s="5" t="s">
        <v>163</v>
      </c>
    </row>
    <row r="8" spans="1:17">
      <c r="A8" s="1" t="s">
        <v>76</v>
      </c>
      <c r="C8" s="3">
        <v>0</v>
      </c>
      <c r="E8" s="3">
        <v>-2094225893</v>
      </c>
      <c r="G8" s="3">
        <v>6164219767</v>
      </c>
      <c r="I8" s="3">
        <v>4069993874</v>
      </c>
      <c r="K8" s="3">
        <v>0</v>
      </c>
      <c r="M8" s="3">
        <v>8295497167</v>
      </c>
      <c r="O8" s="3">
        <v>6164219767</v>
      </c>
      <c r="Q8" s="3">
        <v>14459716934</v>
      </c>
    </row>
    <row r="9" spans="1:17">
      <c r="A9" s="1" t="s">
        <v>73</v>
      </c>
      <c r="C9" s="3">
        <v>0</v>
      </c>
      <c r="E9" s="3">
        <v>-587645793</v>
      </c>
      <c r="G9" s="3">
        <v>2380347310</v>
      </c>
      <c r="I9" s="3">
        <v>1792701517</v>
      </c>
      <c r="K9" s="3">
        <v>0</v>
      </c>
      <c r="M9" s="3">
        <v>1136920000</v>
      </c>
      <c r="O9" s="3">
        <v>2380347310</v>
      </c>
      <c r="Q9" s="3">
        <v>3517267310</v>
      </c>
    </row>
    <row r="10" spans="1:17">
      <c r="A10" s="1" t="s">
        <v>27</v>
      </c>
      <c r="C10" s="3">
        <v>0</v>
      </c>
      <c r="E10" s="3">
        <v>0</v>
      </c>
      <c r="G10" s="3">
        <v>884156520</v>
      </c>
      <c r="I10" s="3">
        <v>884156520</v>
      </c>
      <c r="K10" s="3">
        <v>0</v>
      </c>
      <c r="M10" s="3">
        <v>-1</v>
      </c>
      <c r="O10" s="3">
        <v>1590978387</v>
      </c>
      <c r="Q10" s="3">
        <v>1590978386</v>
      </c>
    </row>
    <row r="11" spans="1:17">
      <c r="A11" s="1" t="s">
        <v>40</v>
      </c>
      <c r="C11" s="3">
        <v>0</v>
      </c>
      <c r="E11" s="3">
        <v>0</v>
      </c>
      <c r="G11" s="3">
        <v>1989188396</v>
      </c>
      <c r="I11" s="3">
        <v>1989188396</v>
      </c>
      <c r="K11" s="3">
        <v>0</v>
      </c>
      <c r="M11" s="3">
        <v>0</v>
      </c>
      <c r="O11" s="3">
        <v>3702677773</v>
      </c>
      <c r="Q11" s="3">
        <v>3702677773</v>
      </c>
    </row>
    <row r="12" spans="1:17">
      <c r="A12" s="1" t="s">
        <v>61</v>
      </c>
      <c r="C12" s="3">
        <v>0</v>
      </c>
      <c r="E12" s="3">
        <v>3488300307</v>
      </c>
      <c r="G12" s="3">
        <v>2264045708</v>
      </c>
      <c r="I12" s="3">
        <v>5752346015</v>
      </c>
      <c r="K12" s="3">
        <v>0</v>
      </c>
      <c r="M12" s="3">
        <v>19588681692</v>
      </c>
      <c r="O12" s="3">
        <v>7355681125</v>
      </c>
      <c r="Q12" s="3">
        <v>26944362817</v>
      </c>
    </row>
    <row r="13" spans="1:17">
      <c r="A13" s="1" t="s">
        <v>51</v>
      </c>
      <c r="C13" s="3">
        <v>0</v>
      </c>
      <c r="E13" s="3">
        <v>-81921149</v>
      </c>
      <c r="G13" s="3">
        <v>203413127</v>
      </c>
      <c r="I13" s="3">
        <v>121491978</v>
      </c>
      <c r="K13" s="3">
        <v>0</v>
      </c>
      <c r="M13" s="3">
        <v>240640375</v>
      </c>
      <c r="O13" s="3">
        <v>5113278059</v>
      </c>
      <c r="Q13" s="3">
        <v>5353918434</v>
      </c>
    </row>
    <row r="14" spans="1:17">
      <c r="A14" s="1" t="s">
        <v>52</v>
      </c>
      <c r="C14" s="3">
        <v>0</v>
      </c>
      <c r="E14" s="3">
        <v>0</v>
      </c>
      <c r="G14" s="3">
        <v>27885180</v>
      </c>
      <c r="I14" s="3">
        <v>27885180</v>
      </c>
      <c r="K14" s="3">
        <v>0</v>
      </c>
      <c r="M14" s="3">
        <v>0</v>
      </c>
      <c r="O14" s="3">
        <v>27885180</v>
      </c>
      <c r="Q14" s="3">
        <v>27885180</v>
      </c>
    </row>
    <row r="15" spans="1:17">
      <c r="A15" s="1" t="s">
        <v>31</v>
      </c>
      <c r="C15" s="3">
        <v>0</v>
      </c>
      <c r="E15" s="3">
        <v>0</v>
      </c>
      <c r="G15" s="3">
        <v>2223818863</v>
      </c>
      <c r="I15" s="3">
        <v>2223818863</v>
      </c>
      <c r="K15" s="3">
        <v>0</v>
      </c>
      <c r="M15" s="3">
        <v>0</v>
      </c>
      <c r="O15" s="3">
        <v>2223818863</v>
      </c>
      <c r="Q15" s="3">
        <v>2223818863</v>
      </c>
    </row>
    <row r="16" spans="1:17">
      <c r="A16" s="1" t="s">
        <v>152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50027936</v>
      </c>
      <c r="Q16" s="3">
        <v>50027936</v>
      </c>
    </row>
    <row r="17" spans="1:17">
      <c r="A17" s="1" t="s">
        <v>64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817651907</v>
      </c>
      <c r="O17" s="3">
        <v>1413342350</v>
      </c>
      <c r="Q17" s="3">
        <v>2230994257</v>
      </c>
    </row>
    <row r="18" spans="1:17">
      <c r="A18" s="1" t="s">
        <v>49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167597</v>
      </c>
      <c r="O18" s="3">
        <v>544655612</v>
      </c>
      <c r="Q18" s="3">
        <v>544823209</v>
      </c>
    </row>
    <row r="19" spans="1:17">
      <c r="A19" s="1" t="s">
        <v>34</v>
      </c>
      <c r="C19" s="3">
        <v>0</v>
      </c>
      <c r="E19" s="3">
        <v>1382120</v>
      </c>
      <c r="G19" s="3">
        <v>0</v>
      </c>
      <c r="I19" s="3">
        <v>1382120</v>
      </c>
      <c r="K19" s="3">
        <v>0</v>
      </c>
      <c r="M19" s="3">
        <v>5367336</v>
      </c>
      <c r="O19" s="3">
        <v>1488635143</v>
      </c>
      <c r="Q19" s="3">
        <v>1494002479</v>
      </c>
    </row>
    <row r="20" spans="1:17">
      <c r="A20" s="1" t="s">
        <v>153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1343852</v>
      </c>
      <c r="Q20" s="3">
        <v>1343852</v>
      </c>
    </row>
    <row r="21" spans="1:17">
      <c r="A21" s="1" t="s">
        <v>154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1071616638</v>
      </c>
      <c r="Q21" s="3">
        <v>1071616638</v>
      </c>
    </row>
    <row r="22" spans="1:17">
      <c r="A22" s="1" t="s">
        <v>132</v>
      </c>
      <c r="C22" s="3">
        <v>0</v>
      </c>
      <c r="E22" s="3">
        <v>0</v>
      </c>
      <c r="G22" s="3">
        <v>0</v>
      </c>
      <c r="I22" s="3">
        <v>0</v>
      </c>
      <c r="K22" s="3">
        <v>37828264</v>
      </c>
      <c r="M22" s="3">
        <v>0</v>
      </c>
      <c r="O22" s="3">
        <v>94448682</v>
      </c>
      <c r="Q22" s="3">
        <v>132276946</v>
      </c>
    </row>
    <row r="23" spans="1:17">
      <c r="A23" s="1" t="s">
        <v>155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1215994563</v>
      </c>
      <c r="Q23" s="3">
        <v>1215994563</v>
      </c>
    </row>
    <row r="24" spans="1:17">
      <c r="A24" s="1" t="s">
        <v>67</v>
      </c>
      <c r="C24" s="3">
        <v>0</v>
      </c>
      <c r="E24" s="3">
        <v>1413672009</v>
      </c>
      <c r="G24" s="3">
        <v>0</v>
      </c>
      <c r="I24" s="3">
        <v>1413672009</v>
      </c>
      <c r="K24" s="3">
        <v>0</v>
      </c>
      <c r="M24" s="3">
        <v>5381116105</v>
      </c>
      <c r="O24" s="3">
        <v>1496065333</v>
      </c>
      <c r="Q24" s="3">
        <v>6877181438</v>
      </c>
    </row>
    <row r="25" spans="1:17">
      <c r="A25" s="1" t="s">
        <v>156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-2947581595</v>
      </c>
      <c r="Q25" s="3">
        <v>-2947581595</v>
      </c>
    </row>
    <row r="26" spans="1:17">
      <c r="A26" s="1" t="s">
        <v>71</v>
      </c>
      <c r="C26" s="3">
        <v>0</v>
      </c>
      <c r="E26" s="3">
        <v>830177506</v>
      </c>
      <c r="G26" s="3">
        <v>0</v>
      </c>
      <c r="I26" s="3">
        <v>830177506</v>
      </c>
      <c r="K26" s="3">
        <v>0</v>
      </c>
      <c r="M26" s="3">
        <v>9161675707</v>
      </c>
      <c r="O26" s="3">
        <v>7074548711</v>
      </c>
      <c r="Q26" s="3">
        <v>16236224418</v>
      </c>
    </row>
    <row r="27" spans="1:17">
      <c r="A27" s="1" t="s">
        <v>79</v>
      </c>
      <c r="C27" s="3">
        <v>0</v>
      </c>
      <c r="E27" s="3">
        <v>244749231</v>
      </c>
      <c r="G27" s="3">
        <v>0</v>
      </c>
      <c r="I27" s="3">
        <v>244749231</v>
      </c>
      <c r="K27" s="3">
        <v>0</v>
      </c>
      <c r="M27" s="3">
        <v>1210178535</v>
      </c>
      <c r="O27" s="3">
        <v>859855086</v>
      </c>
      <c r="Q27" s="3">
        <v>2070033621</v>
      </c>
    </row>
    <row r="28" spans="1:17">
      <c r="A28" s="1" t="s">
        <v>129</v>
      </c>
      <c r="C28" s="3">
        <v>0</v>
      </c>
      <c r="E28" s="3">
        <v>0</v>
      </c>
      <c r="G28" s="3">
        <v>0</v>
      </c>
      <c r="I28" s="3">
        <v>0</v>
      </c>
      <c r="K28" s="3">
        <v>3820286</v>
      </c>
      <c r="M28" s="3">
        <v>0</v>
      </c>
      <c r="O28" s="3">
        <v>108667063</v>
      </c>
      <c r="Q28" s="3">
        <v>112487349</v>
      </c>
    </row>
    <row r="29" spans="1:17">
      <c r="A29" s="1" t="s">
        <v>157</v>
      </c>
      <c r="C29" s="3">
        <v>0</v>
      </c>
      <c r="E29" s="3">
        <v>0</v>
      </c>
      <c r="G29" s="3">
        <v>0</v>
      </c>
      <c r="I29" s="3">
        <v>0</v>
      </c>
      <c r="K29" s="3">
        <v>0</v>
      </c>
      <c r="M29" s="3">
        <v>0</v>
      </c>
      <c r="O29" s="3">
        <v>1583516937</v>
      </c>
      <c r="Q29" s="3">
        <v>1583516937</v>
      </c>
    </row>
    <row r="30" spans="1:17">
      <c r="A30" s="1" t="s">
        <v>37</v>
      </c>
      <c r="C30" s="3">
        <v>0</v>
      </c>
      <c r="E30" s="3">
        <v>0</v>
      </c>
      <c r="G30" s="3">
        <v>0</v>
      </c>
      <c r="I30" s="3">
        <v>0</v>
      </c>
      <c r="K30" s="3">
        <v>0</v>
      </c>
      <c r="M30" s="3">
        <v>1730213175</v>
      </c>
      <c r="O30" s="3">
        <v>-101730039</v>
      </c>
      <c r="Q30" s="3">
        <v>1628483136</v>
      </c>
    </row>
    <row r="31" spans="1:17">
      <c r="A31" s="1" t="s">
        <v>82</v>
      </c>
      <c r="C31" s="3">
        <v>2209699932</v>
      </c>
      <c r="E31" s="3">
        <v>3235108151</v>
      </c>
      <c r="G31" s="3">
        <v>0</v>
      </c>
      <c r="I31" s="3">
        <v>5444808083</v>
      </c>
      <c r="K31" s="3">
        <v>10863212947</v>
      </c>
      <c r="M31" s="3">
        <v>-5788438521</v>
      </c>
      <c r="O31" s="3">
        <v>484278030</v>
      </c>
      <c r="Q31" s="3">
        <v>5559052456</v>
      </c>
    </row>
    <row r="32" spans="1:17">
      <c r="A32" s="1" t="s">
        <v>134</v>
      </c>
      <c r="C32" s="3">
        <v>0</v>
      </c>
      <c r="E32" s="3">
        <v>0</v>
      </c>
      <c r="G32" s="3">
        <v>0</v>
      </c>
      <c r="I32" s="3">
        <v>0</v>
      </c>
      <c r="K32" s="3">
        <v>453867290</v>
      </c>
      <c r="M32" s="3">
        <v>0</v>
      </c>
      <c r="O32" s="3">
        <v>-516967705</v>
      </c>
      <c r="Q32" s="3">
        <v>-63100415</v>
      </c>
    </row>
    <row r="33" spans="1:17">
      <c r="A33" s="1" t="s">
        <v>70</v>
      </c>
      <c r="C33" s="3">
        <v>0</v>
      </c>
      <c r="E33" s="3">
        <v>338888566</v>
      </c>
      <c r="G33" s="3">
        <v>0</v>
      </c>
      <c r="I33" s="3">
        <v>338888566</v>
      </c>
      <c r="K33" s="3">
        <v>0</v>
      </c>
      <c r="M33" s="3">
        <v>859844125</v>
      </c>
      <c r="O33" s="3">
        <v>0</v>
      </c>
      <c r="Q33" s="3">
        <v>859844125</v>
      </c>
    </row>
    <row r="34" spans="1:17">
      <c r="A34" s="1" t="s">
        <v>46</v>
      </c>
      <c r="C34" s="3">
        <v>0</v>
      </c>
      <c r="E34" s="3">
        <v>578095</v>
      </c>
      <c r="G34" s="3">
        <v>0</v>
      </c>
      <c r="I34" s="3">
        <v>578095</v>
      </c>
      <c r="K34" s="3">
        <v>0</v>
      </c>
      <c r="M34" s="3">
        <v>2194522</v>
      </c>
      <c r="O34" s="3">
        <v>0</v>
      </c>
      <c r="Q34" s="3">
        <v>2194522</v>
      </c>
    </row>
    <row r="35" spans="1:17">
      <c r="A35" s="1" t="s">
        <v>43</v>
      </c>
      <c r="C35" s="3">
        <v>0</v>
      </c>
      <c r="E35" s="3">
        <v>283869</v>
      </c>
      <c r="G35" s="3">
        <v>0</v>
      </c>
      <c r="I35" s="3">
        <v>283869</v>
      </c>
      <c r="K35" s="3">
        <v>0</v>
      </c>
      <c r="M35" s="3">
        <v>1063247</v>
      </c>
      <c r="O35" s="3">
        <v>0</v>
      </c>
      <c r="Q35" s="3">
        <v>1063247</v>
      </c>
    </row>
    <row r="36" spans="1:17">
      <c r="A36" s="1" t="s">
        <v>55</v>
      </c>
      <c r="C36" s="3">
        <v>0</v>
      </c>
      <c r="E36" s="3">
        <v>201368495</v>
      </c>
      <c r="G36" s="3">
        <v>0</v>
      </c>
      <c r="I36" s="3">
        <v>201368495</v>
      </c>
      <c r="K36" s="3">
        <v>0</v>
      </c>
      <c r="M36" s="3">
        <v>680564625</v>
      </c>
      <c r="O36" s="3">
        <v>0</v>
      </c>
      <c r="Q36" s="3">
        <v>680564625</v>
      </c>
    </row>
    <row r="37" spans="1:17">
      <c r="A37" s="1" t="s">
        <v>58</v>
      </c>
      <c r="C37" s="3">
        <v>0</v>
      </c>
      <c r="E37" s="3">
        <v>397408</v>
      </c>
      <c r="G37" s="3">
        <v>0</v>
      </c>
      <c r="I37" s="3">
        <v>397408</v>
      </c>
      <c r="K37" s="3">
        <v>0</v>
      </c>
      <c r="M37" s="3">
        <v>1498828</v>
      </c>
      <c r="O37" s="3">
        <v>0</v>
      </c>
      <c r="Q37" s="3">
        <v>1498828</v>
      </c>
    </row>
    <row r="38" spans="1:17" ht="22.5" thickBot="1">
      <c r="C38" s="6">
        <f>SUM(C8:C37)</f>
        <v>2209699932</v>
      </c>
      <c r="E38" s="6">
        <f>SUM(E8:E37)</f>
        <v>6991112922</v>
      </c>
      <c r="G38" s="6">
        <f>SUM(G8:G37)</f>
        <v>16137074871</v>
      </c>
      <c r="I38" s="6">
        <f>SUM(I8:I37)</f>
        <v>25337887725</v>
      </c>
      <c r="K38" s="6">
        <f>SUM(K8:K37)</f>
        <v>11358728787</v>
      </c>
      <c r="M38" s="6">
        <f>SUM(M8:M37)</f>
        <v>43324836421</v>
      </c>
      <c r="O38" s="6">
        <f>SUM(O8:O37)</f>
        <v>42479603061</v>
      </c>
      <c r="Q38" s="6">
        <f>SUM(Q8:Q37)</f>
        <v>97163168269</v>
      </c>
    </row>
    <row r="39" spans="1:17" ht="22.5" thickTop="1"/>
  </sheetData>
  <mergeCells count="6">
    <mergeCell ref="C2:G2"/>
    <mergeCell ref="C3:G3"/>
    <mergeCell ref="C4:G4"/>
    <mergeCell ref="K6:Q6"/>
    <mergeCell ref="A6:A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K12" sqref="K12"/>
    </sheetView>
  </sheetViews>
  <sheetFormatPr defaultRowHeight="21.75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.5">
      <c r="A3" s="12" t="s">
        <v>120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2.5">
      <c r="A6" s="13" t="s">
        <v>164</v>
      </c>
      <c r="B6" s="13" t="s">
        <v>164</v>
      </c>
      <c r="C6" s="13" t="s">
        <v>164</v>
      </c>
      <c r="E6" s="13" t="s">
        <v>122</v>
      </c>
      <c r="F6" s="13" t="s">
        <v>122</v>
      </c>
      <c r="G6" s="13" t="s">
        <v>122</v>
      </c>
      <c r="I6" s="13" t="s">
        <v>123</v>
      </c>
      <c r="J6" s="13" t="s">
        <v>123</v>
      </c>
      <c r="K6" s="13" t="s">
        <v>123</v>
      </c>
    </row>
    <row r="7" spans="1:11" ht="22.5">
      <c r="A7" s="5" t="s">
        <v>165</v>
      </c>
      <c r="C7" s="5" t="s">
        <v>101</v>
      </c>
      <c r="E7" s="5" t="s">
        <v>166</v>
      </c>
      <c r="G7" s="5" t="s">
        <v>167</v>
      </c>
      <c r="I7" s="5" t="s">
        <v>166</v>
      </c>
      <c r="K7" s="5" t="s">
        <v>167</v>
      </c>
    </row>
    <row r="8" spans="1:11">
      <c r="A8" s="1" t="s">
        <v>107</v>
      </c>
      <c r="C8" s="1" t="s">
        <v>108</v>
      </c>
      <c r="E8" s="3">
        <v>0</v>
      </c>
      <c r="G8" s="7">
        <f>E8/$E$11</f>
        <v>0</v>
      </c>
      <c r="I8" s="3">
        <v>134776</v>
      </c>
      <c r="K8" s="7">
        <f>I8/$I$11</f>
        <v>2.7542782293491258E-3</v>
      </c>
    </row>
    <row r="9" spans="1:11">
      <c r="A9" s="1" t="s">
        <v>114</v>
      </c>
      <c r="C9" s="1" t="s">
        <v>115</v>
      </c>
      <c r="E9" s="3">
        <v>15158</v>
      </c>
      <c r="G9" s="7">
        <f t="shared" ref="G9:G10" si="0">E9/$E$11</f>
        <v>1</v>
      </c>
      <c r="I9" s="3">
        <v>48671359</v>
      </c>
      <c r="K9" s="7">
        <f t="shared" ref="K9:K10" si="1">I9/$I$11</f>
        <v>0.99464640949824623</v>
      </c>
    </row>
    <row r="10" spans="1:11">
      <c r="A10" s="1" t="s">
        <v>117</v>
      </c>
      <c r="C10" s="1" t="s">
        <v>118</v>
      </c>
      <c r="E10" s="3">
        <v>0</v>
      </c>
      <c r="G10" s="7">
        <f t="shared" si="0"/>
        <v>0</v>
      </c>
      <c r="I10" s="3">
        <v>127193</v>
      </c>
      <c r="K10" s="7">
        <f t="shared" si="1"/>
        <v>2.5993122724046074E-3</v>
      </c>
    </row>
    <row r="11" spans="1:11" ht="22.5" thickBot="1">
      <c r="E11" s="6">
        <f>SUM(E8:E10)</f>
        <v>15158</v>
      </c>
      <c r="G11" s="8">
        <f>SUM(G8:G10)</f>
        <v>1</v>
      </c>
      <c r="I11" s="6">
        <f>SUM(I8:I10)</f>
        <v>48933328</v>
      </c>
      <c r="K11" s="8">
        <f>SUM(K8:K10)</f>
        <v>1</v>
      </c>
    </row>
    <row r="12" spans="1:11" ht="22.5" thickTop="1"/>
  </sheetData>
  <mergeCells count="6">
    <mergeCell ref="A2:K2"/>
    <mergeCell ref="A3:K3"/>
    <mergeCell ref="A4:K4"/>
    <mergeCell ref="I6:K6"/>
    <mergeCell ref="A6:C6"/>
    <mergeCell ref="E6:G6"/>
  </mergeCells>
  <pageMargins left="0.7" right="0.7" top="0.75" bottom="0.75" header="0.3" footer="0.3"/>
  <ignoredErrors>
    <ignoredError sqref="C8:C1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M17" sqref="M17"/>
    </sheetView>
  </sheetViews>
  <sheetFormatPr defaultRowHeight="21.7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2" t="s">
        <v>0</v>
      </c>
      <c r="B2" s="12"/>
      <c r="C2" s="12"/>
      <c r="D2" s="12"/>
      <c r="E2" s="12"/>
    </row>
    <row r="3" spans="1:5" ht="22.5">
      <c r="A3" s="12" t="s">
        <v>120</v>
      </c>
      <c r="B3" s="12"/>
      <c r="C3" s="12"/>
      <c r="D3" s="12"/>
      <c r="E3" s="12"/>
    </row>
    <row r="4" spans="1:5" ht="22.5">
      <c r="A4" s="12" t="s">
        <v>2</v>
      </c>
      <c r="B4" s="12"/>
      <c r="C4" s="12"/>
      <c r="D4" s="12"/>
      <c r="E4" s="12"/>
    </row>
    <row r="5" spans="1:5">
      <c r="E5" s="1" t="s">
        <v>174</v>
      </c>
    </row>
    <row r="6" spans="1:5" ht="22.5">
      <c r="A6" s="12" t="s">
        <v>168</v>
      </c>
      <c r="C6" s="4" t="s">
        <v>122</v>
      </c>
      <c r="E6" s="4" t="s">
        <v>175</v>
      </c>
    </row>
    <row r="7" spans="1:5" ht="22.5">
      <c r="A7" s="13" t="s">
        <v>168</v>
      </c>
      <c r="C7" s="5" t="s">
        <v>104</v>
      </c>
      <c r="E7" s="5" t="s">
        <v>104</v>
      </c>
    </row>
    <row r="8" spans="1:5">
      <c r="A8" s="1" t="s">
        <v>169</v>
      </c>
      <c r="C8" s="3">
        <v>0</v>
      </c>
      <c r="E8" s="3">
        <v>4838226</v>
      </c>
    </row>
    <row r="9" spans="1:5" ht="23.25" thickBot="1">
      <c r="A9" s="2" t="s">
        <v>130</v>
      </c>
      <c r="C9" s="6">
        <v>0</v>
      </c>
      <c r="E9" s="6">
        <v>4838226</v>
      </c>
    </row>
    <row r="10" spans="1:5" ht="22.5" thickTop="1"/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tabSelected="1" workbookViewId="0">
      <selection activeCell="O16" sqref="O16"/>
    </sheetView>
  </sheetViews>
  <sheetFormatPr defaultRowHeight="21.75"/>
  <cols>
    <col min="1" max="1" width="23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6.855468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5" ht="22.5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2.5">
      <c r="A7" s="12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2.5">
      <c r="A8" s="13" t="s">
        <v>3</v>
      </c>
      <c r="C8" s="13" t="s">
        <v>7</v>
      </c>
      <c r="E8" s="13" t="s">
        <v>8</v>
      </c>
      <c r="G8" s="13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>
      <c r="A9" s="1" t="s">
        <v>15</v>
      </c>
      <c r="C9" s="3">
        <v>91983</v>
      </c>
      <c r="E9" s="3">
        <v>794124099</v>
      </c>
      <c r="G9" s="3">
        <v>1422739509.8940001</v>
      </c>
      <c r="I9" s="3">
        <v>0</v>
      </c>
      <c r="K9" s="3">
        <v>0</v>
      </c>
      <c r="M9" s="3">
        <v>0</v>
      </c>
      <c r="O9" s="3">
        <v>0</v>
      </c>
      <c r="Q9" s="3">
        <v>91983</v>
      </c>
      <c r="S9" s="3">
        <v>14850</v>
      </c>
      <c r="U9" s="3">
        <v>794124099</v>
      </c>
      <c r="W9" s="3">
        <v>1357820162.0775001</v>
      </c>
      <c r="Y9" s="7">
        <v>1.2344963006376889E-3</v>
      </c>
    </row>
    <row r="10" spans="1:25">
      <c r="A10" s="1" t="s">
        <v>16</v>
      </c>
      <c r="C10" s="3">
        <v>2278729</v>
      </c>
      <c r="E10" s="3">
        <v>9679486062</v>
      </c>
      <c r="G10" s="3">
        <v>16852868984.628</v>
      </c>
      <c r="I10" s="3">
        <v>0</v>
      </c>
      <c r="K10" s="3">
        <v>0</v>
      </c>
      <c r="M10" s="3">
        <v>0</v>
      </c>
      <c r="O10" s="3">
        <v>0</v>
      </c>
      <c r="Q10" s="3">
        <v>2278729</v>
      </c>
      <c r="S10" s="3">
        <v>6900</v>
      </c>
      <c r="U10" s="3">
        <v>9679486062</v>
      </c>
      <c r="W10" s="3">
        <v>15629676880.905001</v>
      </c>
      <c r="Y10" s="7">
        <v>1.4210113259857713E-2</v>
      </c>
    </row>
    <row r="11" spans="1:25">
      <c r="A11" s="1" t="s">
        <v>17</v>
      </c>
      <c r="C11" s="3">
        <v>1642098</v>
      </c>
      <c r="E11" s="3">
        <v>3891366577</v>
      </c>
      <c r="G11" s="3">
        <v>12111870175.398001</v>
      </c>
      <c r="I11" s="3">
        <v>0</v>
      </c>
      <c r="K11" s="3">
        <v>0</v>
      </c>
      <c r="M11" s="3">
        <v>-1642098</v>
      </c>
      <c r="O11" s="3">
        <v>7390858641</v>
      </c>
      <c r="Q11" s="3">
        <v>0</v>
      </c>
      <c r="S11" s="3">
        <v>0</v>
      </c>
      <c r="U11" s="3">
        <v>0</v>
      </c>
      <c r="W11" s="3">
        <v>0</v>
      </c>
      <c r="Y11" s="7">
        <v>0</v>
      </c>
    </row>
    <row r="12" spans="1:25" ht="22.5" thickBot="1">
      <c r="E12" s="6">
        <f>SUM(E9:E11)</f>
        <v>14364976738</v>
      </c>
      <c r="G12" s="6">
        <f>SUM(G9:G11)</f>
        <v>30387478669.919998</v>
      </c>
      <c r="K12" s="6">
        <f>SUM(K9:K11)</f>
        <v>0</v>
      </c>
      <c r="O12" s="6">
        <f>SUM(O9:O11)</f>
        <v>7390858641</v>
      </c>
      <c r="U12" s="6">
        <f>SUM(U9:U11)</f>
        <v>10473610161</v>
      </c>
      <c r="W12" s="6">
        <f>SUM(W9:W11)</f>
        <v>16987497042.9825</v>
      </c>
      <c r="Y12" s="8">
        <f>SUM(Y9:Y11)</f>
        <v>1.5444609560495402E-2</v>
      </c>
    </row>
    <row r="13" spans="1:25" ht="22.5" thickTop="1"/>
    <row r="14" spans="1:25">
      <c r="W14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topLeftCell="J19" workbookViewId="0">
      <selection activeCell="W33" sqref="W33"/>
    </sheetView>
  </sheetViews>
  <sheetFormatPr defaultRowHeight="21.75"/>
  <cols>
    <col min="1" max="1" width="30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22.5">
      <c r="A6" s="13" t="s">
        <v>19</v>
      </c>
      <c r="B6" s="13" t="s">
        <v>19</v>
      </c>
      <c r="C6" s="13" t="s">
        <v>19</v>
      </c>
      <c r="D6" s="13" t="s">
        <v>19</v>
      </c>
      <c r="E6" s="13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2.5">
      <c r="A7" s="14" t="s">
        <v>20</v>
      </c>
      <c r="C7" s="14" t="s">
        <v>21</v>
      </c>
      <c r="E7" s="14" t="s">
        <v>22</v>
      </c>
      <c r="G7" s="14" t="s">
        <v>23</v>
      </c>
      <c r="I7" s="14" t="s">
        <v>24</v>
      </c>
      <c r="K7" s="14" t="s">
        <v>25</v>
      </c>
      <c r="M7" s="14" t="s">
        <v>18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26</v>
      </c>
      <c r="AG7" s="14" t="s">
        <v>8</v>
      </c>
      <c r="AI7" s="14" t="s">
        <v>9</v>
      </c>
      <c r="AK7" s="14" t="s">
        <v>13</v>
      </c>
    </row>
    <row r="8" spans="1:37" ht="22.5">
      <c r="A8" s="13" t="s">
        <v>20</v>
      </c>
      <c r="C8" s="13" t="s">
        <v>21</v>
      </c>
      <c r="E8" s="13" t="s">
        <v>22</v>
      </c>
      <c r="G8" s="13" t="s">
        <v>23</v>
      </c>
      <c r="I8" s="13" t="s">
        <v>24</v>
      </c>
      <c r="K8" s="13" t="s">
        <v>25</v>
      </c>
      <c r="M8" s="13" t="s">
        <v>18</v>
      </c>
      <c r="O8" s="13" t="s">
        <v>7</v>
      </c>
      <c r="Q8" s="13" t="s">
        <v>8</v>
      </c>
      <c r="S8" s="13" t="s">
        <v>9</v>
      </c>
      <c r="U8" s="5" t="s">
        <v>7</v>
      </c>
      <c r="W8" s="5" t="s">
        <v>8</v>
      </c>
      <c r="Y8" s="5" t="s">
        <v>7</v>
      </c>
      <c r="AA8" s="5" t="s">
        <v>14</v>
      </c>
      <c r="AC8" s="13" t="s">
        <v>7</v>
      </c>
      <c r="AE8" s="13" t="s">
        <v>26</v>
      </c>
      <c r="AG8" s="13" t="s">
        <v>8</v>
      </c>
      <c r="AI8" s="13" t="s">
        <v>9</v>
      </c>
      <c r="AK8" s="13" t="s">
        <v>13</v>
      </c>
    </row>
    <row r="9" spans="1:37">
      <c r="A9" s="1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3">
        <v>0</v>
      </c>
      <c r="M9" s="3">
        <v>0</v>
      </c>
      <c r="O9" s="3">
        <v>24900</v>
      </c>
      <c r="Q9" s="3">
        <v>15059168394</v>
      </c>
      <c r="S9" s="3">
        <v>15853993742</v>
      </c>
      <c r="U9" s="3">
        <v>0</v>
      </c>
      <c r="W9" s="3">
        <v>0</v>
      </c>
      <c r="Y9" s="3">
        <v>20600</v>
      </c>
      <c r="AA9" s="3">
        <v>14000311985</v>
      </c>
      <c r="AC9" s="3">
        <v>4300</v>
      </c>
      <c r="AE9" s="3">
        <v>636822</v>
      </c>
      <c r="AG9" s="3">
        <v>2600579281</v>
      </c>
      <c r="AI9" s="3">
        <v>2737838276</v>
      </c>
      <c r="AK9" s="7">
        <v>2.4891744266744482E-3</v>
      </c>
    </row>
    <row r="10" spans="1:37">
      <c r="A10" s="1" t="s">
        <v>31</v>
      </c>
      <c r="C10" s="1" t="s">
        <v>28</v>
      </c>
      <c r="E10" s="1" t="s">
        <v>28</v>
      </c>
      <c r="G10" s="1" t="s">
        <v>32</v>
      </c>
      <c r="I10" s="1" t="s">
        <v>33</v>
      </c>
      <c r="K10" s="3">
        <v>0</v>
      </c>
      <c r="M10" s="3">
        <v>0</v>
      </c>
      <c r="O10" s="3">
        <v>28600</v>
      </c>
      <c r="Q10" s="3">
        <v>16859515288</v>
      </c>
      <c r="S10" s="3">
        <v>19436754449</v>
      </c>
      <c r="U10" s="3">
        <v>0</v>
      </c>
      <c r="W10" s="3">
        <v>0</v>
      </c>
      <c r="Y10" s="3">
        <v>28600</v>
      </c>
      <c r="AA10" s="3">
        <v>20059835498</v>
      </c>
      <c r="AC10" s="3">
        <v>0</v>
      </c>
      <c r="AE10" s="3">
        <v>0</v>
      </c>
      <c r="AG10" s="3">
        <v>0</v>
      </c>
      <c r="AI10" s="3">
        <v>0</v>
      </c>
      <c r="AK10" s="7">
        <v>0</v>
      </c>
    </row>
    <row r="11" spans="1:37">
      <c r="A11" s="1" t="s">
        <v>34</v>
      </c>
      <c r="C11" s="1" t="s">
        <v>28</v>
      </c>
      <c r="E11" s="1" t="s">
        <v>28</v>
      </c>
      <c r="G11" s="1" t="s">
        <v>35</v>
      </c>
      <c r="I11" s="1" t="s">
        <v>36</v>
      </c>
      <c r="K11" s="3">
        <v>0</v>
      </c>
      <c r="M11" s="3">
        <v>0</v>
      </c>
      <c r="O11" s="3">
        <v>71</v>
      </c>
      <c r="Q11" s="3">
        <v>51818086</v>
      </c>
      <c r="S11" s="3">
        <v>64082212</v>
      </c>
      <c r="U11" s="3">
        <v>0</v>
      </c>
      <c r="W11" s="3">
        <v>0</v>
      </c>
      <c r="Y11" s="3">
        <v>0</v>
      </c>
      <c r="AA11" s="3">
        <v>0</v>
      </c>
      <c r="AC11" s="3">
        <v>71</v>
      </c>
      <c r="AE11" s="3">
        <v>922200</v>
      </c>
      <c r="AG11" s="3">
        <v>51818086</v>
      </c>
      <c r="AI11" s="3">
        <v>65464332</v>
      </c>
      <c r="AK11" s="7">
        <v>5.9518541508521788E-5</v>
      </c>
    </row>
    <row r="12" spans="1:37">
      <c r="A12" s="1" t="s">
        <v>37</v>
      </c>
      <c r="C12" s="1" t="s">
        <v>28</v>
      </c>
      <c r="E12" s="1" t="s">
        <v>28</v>
      </c>
      <c r="G12" s="1" t="s">
        <v>38</v>
      </c>
      <c r="I12" s="1" t="s">
        <v>39</v>
      </c>
      <c r="K12" s="3">
        <v>0</v>
      </c>
      <c r="M12" s="3">
        <v>0</v>
      </c>
      <c r="O12" s="3">
        <v>86678</v>
      </c>
      <c r="Q12" s="3">
        <v>65307728522</v>
      </c>
      <c r="S12" s="3">
        <v>72813049096</v>
      </c>
      <c r="U12" s="3">
        <v>0</v>
      </c>
      <c r="W12" s="3">
        <v>0</v>
      </c>
      <c r="Y12" s="3">
        <v>0</v>
      </c>
      <c r="AA12" s="3">
        <v>0</v>
      </c>
      <c r="AC12" s="3">
        <v>86678</v>
      </c>
      <c r="AE12" s="3">
        <v>840193</v>
      </c>
      <c r="AG12" s="3">
        <v>65307728522</v>
      </c>
      <c r="AI12" s="3">
        <v>72813049096</v>
      </c>
      <c r="AK12" s="7">
        <v>6.6199812211973852E-2</v>
      </c>
    </row>
    <row r="13" spans="1:37">
      <c r="A13" s="1" t="s">
        <v>40</v>
      </c>
      <c r="C13" s="1" t="s">
        <v>28</v>
      </c>
      <c r="E13" s="1" t="s">
        <v>28</v>
      </c>
      <c r="G13" s="1" t="s">
        <v>41</v>
      </c>
      <c r="I13" s="1" t="s">
        <v>42</v>
      </c>
      <c r="K13" s="3">
        <v>0</v>
      </c>
      <c r="M13" s="3">
        <v>0</v>
      </c>
      <c r="O13" s="3">
        <v>28300</v>
      </c>
      <c r="Q13" s="3">
        <v>18312709926</v>
      </c>
      <c r="S13" s="3">
        <v>20074361862</v>
      </c>
      <c r="U13" s="3">
        <v>0</v>
      </c>
      <c r="W13" s="3">
        <v>0</v>
      </c>
      <c r="Y13" s="3">
        <v>28300</v>
      </c>
      <c r="AA13" s="3">
        <v>20500258657</v>
      </c>
      <c r="AC13" s="3">
        <v>0</v>
      </c>
      <c r="AE13" s="3">
        <v>0</v>
      </c>
      <c r="AG13" s="3">
        <v>0</v>
      </c>
      <c r="AI13" s="3">
        <v>0</v>
      </c>
      <c r="AK13" s="7">
        <v>0</v>
      </c>
    </row>
    <row r="14" spans="1:37">
      <c r="A14" s="1" t="s">
        <v>43</v>
      </c>
      <c r="C14" s="1" t="s">
        <v>28</v>
      </c>
      <c r="E14" s="1" t="s">
        <v>28</v>
      </c>
      <c r="G14" s="1" t="s">
        <v>44</v>
      </c>
      <c r="I14" s="1" t="s">
        <v>45</v>
      </c>
      <c r="K14" s="3">
        <v>0</v>
      </c>
      <c r="M14" s="3">
        <v>0</v>
      </c>
      <c r="O14" s="3">
        <v>14</v>
      </c>
      <c r="Q14" s="3">
        <v>10627617</v>
      </c>
      <c r="S14" s="3">
        <v>12648946</v>
      </c>
      <c r="U14" s="3">
        <v>0</v>
      </c>
      <c r="W14" s="3">
        <v>0</v>
      </c>
      <c r="Y14" s="3">
        <v>0</v>
      </c>
      <c r="AA14" s="3">
        <v>0</v>
      </c>
      <c r="AC14" s="3">
        <v>14</v>
      </c>
      <c r="AE14" s="3">
        <v>923940</v>
      </c>
      <c r="AG14" s="3">
        <v>10627617</v>
      </c>
      <c r="AI14" s="3">
        <v>12932815</v>
      </c>
      <c r="AK14" s="7">
        <v>1.175819355186475E-5</v>
      </c>
    </row>
    <row r="15" spans="1:37">
      <c r="A15" s="1" t="s">
        <v>46</v>
      </c>
      <c r="C15" s="1" t="s">
        <v>28</v>
      </c>
      <c r="E15" s="1" t="s">
        <v>28</v>
      </c>
      <c r="G15" s="1" t="s">
        <v>47</v>
      </c>
      <c r="I15" s="1" t="s">
        <v>48</v>
      </c>
      <c r="K15" s="3">
        <v>0</v>
      </c>
      <c r="M15" s="3">
        <v>0</v>
      </c>
      <c r="O15" s="3">
        <v>28</v>
      </c>
      <c r="Q15" s="3">
        <v>20578251</v>
      </c>
      <c r="S15" s="3">
        <v>24820020</v>
      </c>
      <c r="U15" s="3">
        <v>0</v>
      </c>
      <c r="W15" s="3">
        <v>0</v>
      </c>
      <c r="Y15" s="3">
        <v>0</v>
      </c>
      <c r="AA15" s="3">
        <v>0</v>
      </c>
      <c r="AC15" s="3">
        <v>28</v>
      </c>
      <c r="AE15" s="3">
        <v>907240</v>
      </c>
      <c r="AG15" s="3">
        <v>20578251</v>
      </c>
      <c r="AI15" s="3">
        <v>25398115</v>
      </c>
      <c r="AK15" s="7">
        <v>2.3091334100311445E-5</v>
      </c>
    </row>
    <row r="16" spans="1:37">
      <c r="A16" s="1" t="s">
        <v>49</v>
      </c>
      <c r="C16" s="1" t="s">
        <v>28</v>
      </c>
      <c r="E16" s="1" t="s">
        <v>28</v>
      </c>
      <c r="G16" s="1" t="s">
        <v>41</v>
      </c>
      <c r="I16" s="1" t="s">
        <v>50</v>
      </c>
      <c r="K16" s="3">
        <v>0</v>
      </c>
      <c r="M16" s="3">
        <v>0</v>
      </c>
      <c r="O16" s="3">
        <v>28</v>
      </c>
      <c r="Q16" s="3">
        <v>16886917</v>
      </c>
      <c r="S16" s="3">
        <v>18852622</v>
      </c>
      <c r="U16" s="3">
        <v>0</v>
      </c>
      <c r="W16" s="3">
        <v>0</v>
      </c>
      <c r="Y16" s="3">
        <v>0</v>
      </c>
      <c r="AA16" s="3">
        <v>0</v>
      </c>
      <c r="AC16" s="3">
        <v>28</v>
      </c>
      <c r="AE16" s="3">
        <v>673430</v>
      </c>
      <c r="AG16" s="3">
        <v>16886917</v>
      </c>
      <c r="AI16" s="3">
        <v>18852622</v>
      </c>
      <c r="AK16" s="7">
        <v>1.7140334755901444E-5</v>
      </c>
    </row>
    <row r="17" spans="1:37">
      <c r="A17" s="1" t="s">
        <v>51</v>
      </c>
      <c r="C17" s="1" t="s">
        <v>28</v>
      </c>
      <c r="E17" s="1" t="s">
        <v>28</v>
      </c>
      <c r="G17" s="1" t="s">
        <v>41</v>
      </c>
      <c r="I17" s="1" t="s">
        <v>50</v>
      </c>
      <c r="K17" s="3">
        <v>0</v>
      </c>
      <c r="M17" s="3">
        <v>0</v>
      </c>
      <c r="O17" s="3">
        <v>5700</v>
      </c>
      <c r="Q17" s="3">
        <v>3839933229</v>
      </c>
      <c r="S17" s="3">
        <v>4190507332</v>
      </c>
      <c r="U17" s="3">
        <v>0</v>
      </c>
      <c r="W17" s="3">
        <v>0</v>
      </c>
      <c r="Y17" s="3">
        <v>2600</v>
      </c>
      <c r="AA17" s="3">
        <v>1967739284</v>
      </c>
      <c r="AC17" s="3">
        <v>3100</v>
      </c>
      <c r="AE17" s="3">
        <v>756350</v>
      </c>
      <c r="AG17" s="3">
        <v>2088384739</v>
      </c>
      <c r="AI17" s="3">
        <v>2344260025</v>
      </c>
      <c r="AK17" s="7">
        <v>2.1313428754566812E-3</v>
      </c>
    </row>
    <row r="18" spans="1:37">
      <c r="A18" s="1" t="s">
        <v>52</v>
      </c>
      <c r="C18" s="1" t="s">
        <v>28</v>
      </c>
      <c r="E18" s="1" t="s">
        <v>28</v>
      </c>
      <c r="G18" s="1" t="s">
        <v>53</v>
      </c>
      <c r="I18" s="1" t="s">
        <v>54</v>
      </c>
      <c r="K18" s="3">
        <v>0</v>
      </c>
      <c r="M18" s="3">
        <v>0</v>
      </c>
      <c r="O18" s="3">
        <v>409</v>
      </c>
      <c r="Q18" s="3">
        <v>333240765</v>
      </c>
      <c r="S18" s="3">
        <v>404018758</v>
      </c>
      <c r="U18" s="3">
        <v>0</v>
      </c>
      <c r="W18" s="3">
        <v>0</v>
      </c>
      <c r="Y18" s="3">
        <v>409</v>
      </c>
      <c r="AA18" s="3">
        <v>409000000</v>
      </c>
      <c r="AC18" s="3">
        <v>0</v>
      </c>
      <c r="AE18" s="3">
        <v>0</v>
      </c>
      <c r="AG18" s="3">
        <v>0</v>
      </c>
      <c r="AI18" s="3">
        <v>0</v>
      </c>
      <c r="AK18" s="7">
        <v>0</v>
      </c>
    </row>
    <row r="19" spans="1:37">
      <c r="A19" s="1" t="s">
        <v>55</v>
      </c>
      <c r="C19" s="1" t="s">
        <v>28</v>
      </c>
      <c r="E19" s="1" t="s">
        <v>28</v>
      </c>
      <c r="G19" s="1" t="s">
        <v>56</v>
      </c>
      <c r="I19" s="1" t="s">
        <v>57</v>
      </c>
      <c r="K19" s="3">
        <v>0</v>
      </c>
      <c r="M19" s="3">
        <v>0</v>
      </c>
      <c r="O19" s="3">
        <v>8700</v>
      </c>
      <c r="Q19" s="3">
        <v>5456005710</v>
      </c>
      <c r="S19" s="3">
        <v>6062887902</v>
      </c>
      <c r="U19" s="3">
        <v>0</v>
      </c>
      <c r="W19" s="3">
        <v>0</v>
      </c>
      <c r="Y19" s="3">
        <v>0</v>
      </c>
      <c r="AA19" s="3">
        <v>0</v>
      </c>
      <c r="AC19" s="3">
        <v>8700</v>
      </c>
      <c r="AE19" s="3">
        <v>720160</v>
      </c>
      <c r="AG19" s="3">
        <v>5456005710</v>
      </c>
      <c r="AI19" s="3">
        <v>6264256397</v>
      </c>
      <c r="AK19" s="7">
        <v>5.6953060238187055E-3</v>
      </c>
    </row>
    <row r="20" spans="1:37">
      <c r="A20" s="1" t="s">
        <v>58</v>
      </c>
      <c r="C20" s="1" t="s">
        <v>28</v>
      </c>
      <c r="E20" s="1" t="s">
        <v>28</v>
      </c>
      <c r="G20" s="1" t="s">
        <v>59</v>
      </c>
      <c r="I20" s="1" t="s">
        <v>60</v>
      </c>
      <c r="K20" s="3">
        <v>0</v>
      </c>
      <c r="M20" s="3">
        <v>0</v>
      </c>
      <c r="O20" s="3">
        <v>19</v>
      </c>
      <c r="Q20" s="3">
        <v>14515789</v>
      </c>
      <c r="S20" s="3">
        <v>17820479</v>
      </c>
      <c r="U20" s="3">
        <v>0</v>
      </c>
      <c r="W20" s="3">
        <v>0</v>
      </c>
      <c r="Y20" s="3">
        <v>0</v>
      </c>
      <c r="AA20" s="3">
        <v>0</v>
      </c>
      <c r="AC20" s="3">
        <v>19</v>
      </c>
      <c r="AE20" s="3">
        <v>959010</v>
      </c>
      <c r="AG20" s="3">
        <v>14515789</v>
      </c>
      <c r="AI20" s="3">
        <v>18217887</v>
      </c>
      <c r="AK20" s="7">
        <v>1.6563249489921619E-5</v>
      </c>
    </row>
    <row r="21" spans="1:37">
      <c r="A21" s="1" t="s">
        <v>61</v>
      </c>
      <c r="C21" s="1" t="s">
        <v>28</v>
      </c>
      <c r="E21" s="1" t="s">
        <v>28</v>
      </c>
      <c r="G21" s="1" t="s">
        <v>62</v>
      </c>
      <c r="I21" s="1" t="s">
        <v>63</v>
      </c>
      <c r="K21" s="3">
        <v>0</v>
      </c>
      <c r="M21" s="3">
        <v>0</v>
      </c>
      <c r="O21" s="3">
        <v>321096</v>
      </c>
      <c r="Q21" s="3">
        <v>266525551946</v>
      </c>
      <c r="S21" s="3">
        <v>298560660726</v>
      </c>
      <c r="U21" s="3">
        <v>0</v>
      </c>
      <c r="W21" s="3">
        <v>0</v>
      </c>
      <c r="Y21" s="3">
        <v>31523</v>
      </c>
      <c r="AA21" s="3">
        <v>29994056003</v>
      </c>
      <c r="AC21" s="3">
        <v>289573</v>
      </c>
      <c r="AE21" s="3">
        <v>947494</v>
      </c>
      <c r="AG21" s="3">
        <v>240359903747</v>
      </c>
      <c r="AI21" s="3">
        <v>274318950738</v>
      </c>
      <c r="AK21" s="7">
        <v>0.24940396330743581</v>
      </c>
    </row>
    <row r="22" spans="1:37">
      <c r="A22" s="1" t="s">
        <v>64</v>
      </c>
      <c r="C22" s="1" t="s">
        <v>28</v>
      </c>
      <c r="E22" s="1" t="s">
        <v>28</v>
      </c>
      <c r="G22" s="1" t="s">
        <v>65</v>
      </c>
      <c r="I22" s="1" t="s">
        <v>66</v>
      </c>
      <c r="K22" s="3">
        <v>0</v>
      </c>
      <c r="M22" s="3">
        <v>0</v>
      </c>
      <c r="O22" s="3">
        <v>55455</v>
      </c>
      <c r="Q22" s="3">
        <v>46398503012</v>
      </c>
      <c r="S22" s="3">
        <v>51911830310</v>
      </c>
      <c r="U22" s="3">
        <v>0</v>
      </c>
      <c r="W22" s="3">
        <v>0</v>
      </c>
      <c r="Y22" s="3">
        <v>0</v>
      </c>
      <c r="AA22" s="3">
        <v>0</v>
      </c>
      <c r="AC22" s="3">
        <v>55455</v>
      </c>
      <c r="AE22" s="3">
        <v>936277</v>
      </c>
      <c r="AG22" s="3">
        <v>46398503012</v>
      </c>
      <c r="AI22" s="3">
        <v>51911830310</v>
      </c>
      <c r="AK22" s="7">
        <v>4.719694423963685E-2</v>
      </c>
    </row>
    <row r="23" spans="1:37">
      <c r="A23" s="1" t="s">
        <v>67</v>
      </c>
      <c r="C23" s="1" t="s">
        <v>28</v>
      </c>
      <c r="E23" s="1" t="s">
        <v>28</v>
      </c>
      <c r="G23" s="1" t="s">
        <v>68</v>
      </c>
      <c r="I23" s="1" t="s">
        <v>69</v>
      </c>
      <c r="K23" s="3">
        <v>0</v>
      </c>
      <c r="M23" s="3">
        <v>0</v>
      </c>
      <c r="O23" s="3">
        <v>66657</v>
      </c>
      <c r="Q23" s="3">
        <v>55248001193</v>
      </c>
      <c r="S23" s="3">
        <v>60938380634</v>
      </c>
      <c r="U23" s="3">
        <v>0</v>
      </c>
      <c r="W23" s="3">
        <v>0</v>
      </c>
      <c r="Y23" s="3">
        <v>0</v>
      </c>
      <c r="AA23" s="3">
        <v>0</v>
      </c>
      <c r="AC23" s="3">
        <v>66657</v>
      </c>
      <c r="AE23" s="3">
        <v>935586</v>
      </c>
      <c r="AG23" s="3">
        <v>55248001193</v>
      </c>
      <c r="AI23" s="3">
        <v>62352052643</v>
      </c>
      <c r="AK23" s="7">
        <v>5.668893456934581E-2</v>
      </c>
    </row>
    <row r="24" spans="1:37">
      <c r="A24" s="1" t="s">
        <v>70</v>
      </c>
      <c r="C24" s="1" t="s">
        <v>28</v>
      </c>
      <c r="E24" s="1" t="s">
        <v>28</v>
      </c>
      <c r="G24" s="1" t="s">
        <v>62</v>
      </c>
      <c r="I24" s="1" t="s">
        <v>69</v>
      </c>
      <c r="K24" s="3">
        <v>0</v>
      </c>
      <c r="M24" s="3">
        <v>0</v>
      </c>
      <c r="O24" s="3">
        <v>10000</v>
      </c>
      <c r="Q24" s="3">
        <v>8301504373</v>
      </c>
      <c r="S24" s="3">
        <v>8919433059</v>
      </c>
      <c r="U24" s="3">
        <v>0</v>
      </c>
      <c r="W24" s="3">
        <v>0</v>
      </c>
      <c r="Y24" s="3">
        <v>0</v>
      </c>
      <c r="AA24" s="3">
        <v>0</v>
      </c>
      <c r="AC24" s="3">
        <v>10000</v>
      </c>
      <c r="AE24" s="3">
        <v>926000</v>
      </c>
      <c r="AG24" s="3">
        <v>8301504373</v>
      </c>
      <c r="AI24" s="3">
        <v>9258321625</v>
      </c>
      <c r="AK24" s="7">
        <v>8.4174356187856209E-3</v>
      </c>
    </row>
    <row r="25" spans="1:37">
      <c r="A25" s="1" t="s">
        <v>71</v>
      </c>
      <c r="C25" s="1" t="s">
        <v>28</v>
      </c>
      <c r="E25" s="1" t="s">
        <v>28</v>
      </c>
      <c r="G25" s="1" t="s">
        <v>62</v>
      </c>
      <c r="I25" s="1" t="s">
        <v>72</v>
      </c>
      <c r="K25" s="3">
        <v>0</v>
      </c>
      <c r="M25" s="3">
        <v>0</v>
      </c>
      <c r="O25" s="3">
        <v>290223</v>
      </c>
      <c r="Q25" s="3">
        <v>233567158884</v>
      </c>
      <c r="S25" s="3">
        <v>252756986763</v>
      </c>
      <c r="U25" s="3">
        <v>0</v>
      </c>
      <c r="W25" s="3">
        <v>0</v>
      </c>
      <c r="Y25" s="3">
        <v>0</v>
      </c>
      <c r="AA25" s="3">
        <v>0</v>
      </c>
      <c r="AC25" s="3">
        <v>290223</v>
      </c>
      <c r="AE25" s="3">
        <v>873925</v>
      </c>
      <c r="AG25" s="3">
        <v>233567158884</v>
      </c>
      <c r="AI25" s="3">
        <v>253587164269</v>
      </c>
      <c r="AK25" s="7">
        <v>0.23055513898122124</v>
      </c>
    </row>
    <row r="26" spans="1:37">
      <c r="A26" s="1" t="s">
        <v>73</v>
      </c>
      <c r="C26" s="1" t="s">
        <v>28</v>
      </c>
      <c r="E26" s="1" t="s">
        <v>28</v>
      </c>
      <c r="G26" s="1" t="s">
        <v>74</v>
      </c>
      <c r="I26" s="1" t="s">
        <v>75</v>
      </c>
      <c r="K26" s="3">
        <v>0</v>
      </c>
      <c r="M26" s="3">
        <v>0</v>
      </c>
      <c r="O26" s="3">
        <v>120000</v>
      </c>
      <c r="Q26" s="3">
        <v>99642056849</v>
      </c>
      <c r="S26" s="3">
        <v>112107676800</v>
      </c>
      <c r="U26" s="3">
        <v>0</v>
      </c>
      <c r="W26" s="3">
        <v>0</v>
      </c>
      <c r="Y26" s="3">
        <v>40890</v>
      </c>
      <c r="AA26" s="3">
        <v>39993392386</v>
      </c>
      <c r="AC26" s="3">
        <v>79110</v>
      </c>
      <c r="AE26" s="3">
        <v>934400</v>
      </c>
      <c r="AG26" s="3">
        <v>65689025977</v>
      </c>
      <c r="AI26" s="3">
        <v>73906985930</v>
      </c>
      <c r="AK26" s="7">
        <v>6.7194392357726049E-2</v>
      </c>
    </row>
    <row r="27" spans="1:37">
      <c r="A27" s="1" t="s">
        <v>76</v>
      </c>
      <c r="C27" s="1" t="s">
        <v>28</v>
      </c>
      <c r="E27" s="1" t="s">
        <v>28</v>
      </c>
      <c r="G27" s="1" t="s">
        <v>77</v>
      </c>
      <c r="I27" s="1" t="s">
        <v>78</v>
      </c>
      <c r="K27" s="3">
        <v>0</v>
      </c>
      <c r="M27" s="3">
        <v>0</v>
      </c>
      <c r="O27" s="3">
        <v>190000</v>
      </c>
      <c r="Q27" s="3">
        <v>150772602460</v>
      </c>
      <c r="S27" s="3">
        <v>165831957508</v>
      </c>
      <c r="U27" s="3">
        <v>0</v>
      </c>
      <c r="W27" s="3">
        <v>0</v>
      </c>
      <c r="Y27" s="3">
        <v>79234</v>
      </c>
      <c r="AA27" s="3">
        <v>70986903998</v>
      </c>
      <c r="AC27" s="3">
        <v>110766</v>
      </c>
      <c r="AE27" s="3">
        <v>893171</v>
      </c>
      <c r="AG27" s="3">
        <v>87897253074</v>
      </c>
      <c r="AI27" s="3">
        <v>98915047383</v>
      </c>
      <c r="AK27" s="7">
        <v>8.9931099479980708E-2</v>
      </c>
    </row>
    <row r="28" spans="1:37">
      <c r="A28" s="1" t="s">
        <v>79</v>
      </c>
      <c r="C28" s="1" t="s">
        <v>28</v>
      </c>
      <c r="E28" s="1" t="s">
        <v>28</v>
      </c>
      <c r="G28" s="1" t="s">
        <v>80</v>
      </c>
      <c r="I28" s="1" t="s">
        <v>81</v>
      </c>
      <c r="K28" s="3">
        <v>0</v>
      </c>
      <c r="M28" s="3">
        <v>0</v>
      </c>
      <c r="O28" s="3">
        <v>13304</v>
      </c>
      <c r="Q28" s="3">
        <v>11177385534</v>
      </c>
      <c r="S28" s="3">
        <v>12230810763</v>
      </c>
      <c r="U28" s="3">
        <v>0</v>
      </c>
      <c r="W28" s="3">
        <v>0</v>
      </c>
      <c r="Y28" s="3">
        <v>0</v>
      </c>
      <c r="AA28" s="3">
        <v>0</v>
      </c>
      <c r="AC28" s="3">
        <v>13304</v>
      </c>
      <c r="AE28" s="3">
        <v>937900</v>
      </c>
      <c r="AG28" s="3">
        <v>11177385534</v>
      </c>
      <c r="AI28" s="3">
        <v>12475559994</v>
      </c>
      <c r="AK28" s="7">
        <v>1.1342468679661205E-2</v>
      </c>
    </row>
    <row r="29" spans="1:37">
      <c r="A29" s="1" t="s">
        <v>82</v>
      </c>
      <c r="C29" s="1" t="s">
        <v>28</v>
      </c>
      <c r="E29" s="1" t="s">
        <v>28</v>
      </c>
      <c r="G29" s="1" t="s">
        <v>59</v>
      </c>
      <c r="I29" s="1" t="s">
        <v>39</v>
      </c>
      <c r="K29" s="3">
        <v>17</v>
      </c>
      <c r="M29" s="3">
        <v>17</v>
      </c>
      <c r="O29" s="3">
        <v>146677</v>
      </c>
      <c r="Q29" s="3">
        <v>136785453516</v>
      </c>
      <c r="S29" s="3">
        <v>130666839434</v>
      </c>
      <c r="U29" s="3">
        <v>0</v>
      </c>
      <c r="W29" s="3">
        <v>0</v>
      </c>
      <c r="Y29" s="3">
        <v>0</v>
      </c>
      <c r="AA29" s="3">
        <v>0</v>
      </c>
      <c r="AC29" s="3">
        <v>146677</v>
      </c>
      <c r="AE29" s="3">
        <v>913069</v>
      </c>
      <c r="AG29" s="3">
        <v>136785453516</v>
      </c>
      <c r="AI29" s="3">
        <v>133901947585</v>
      </c>
      <c r="AK29" s="7">
        <v>0.12174031845936702</v>
      </c>
    </row>
    <row r="30" spans="1:37" ht="22.5" thickBot="1">
      <c r="Q30" s="6">
        <f>SUM(Q9:Q29)</f>
        <v>1133700946261</v>
      </c>
      <c r="S30" s="6">
        <f>SUM(S9:S29)</f>
        <v>1232898373417</v>
      </c>
      <c r="W30" s="6">
        <f>SUM(W9:W29)</f>
        <v>0</v>
      </c>
      <c r="AA30" s="6">
        <f>SUM(AA9:AA29)</f>
        <v>197911497811</v>
      </c>
      <c r="AG30" s="6">
        <f>SUM(AG9:AG29)</f>
        <v>960991314222</v>
      </c>
      <c r="AI30" s="6">
        <f>SUM(AI9:AI29)</f>
        <v>1054928130042</v>
      </c>
      <c r="AK30" s="9">
        <f>SUM(AK9:AK29)</f>
        <v>0.95911440288449046</v>
      </c>
    </row>
    <row r="31" spans="1:37" ht="22.5" thickTop="1"/>
    <row r="32" spans="1:37">
      <c r="AI32" s="3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9"/>
  <sheetViews>
    <sheetView rightToLeft="1" workbookViewId="0">
      <selection activeCell="K14" sqref="K14"/>
    </sheetView>
  </sheetViews>
  <sheetFormatPr defaultRowHeight="21.75"/>
  <cols>
    <col min="1" max="1" width="30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26.5703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6" spans="1:13" ht="22.5">
      <c r="A6" s="12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22.5">
      <c r="A7" s="13" t="s">
        <v>3</v>
      </c>
      <c r="C7" s="5" t="s">
        <v>7</v>
      </c>
      <c r="E7" s="5" t="s">
        <v>83</v>
      </c>
      <c r="G7" s="5" t="s">
        <v>84</v>
      </c>
      <c r="I7" s="5" t="s">
        <v>85</v>
      </c>
      <c r="K7" s="5" t="s">
        <v>86</v>
      </c>
      <c r="M7" s="5" t="s">
        <v>87</v>
      </c>
    </row>
    <row r="8" spans="1:13">
      <c r="A8" s="1" t="s">
        <v>49</v>
      </c>
      <c r="C8" s="3">
        <v>28</v>
      </c>
      <c r="E8" s="3">
        <v>704080</v>
      </c>
      <c r="G8" s="3">
        <v>673430</v>
      </c>
      <c r="I8" s="1" t="s">
        <v>88</v>
      </c>
      <c r="K8" s="3">
        <v>18856040</v>
      </c>
      <c r="M8" s="1" t="s">
        <v>173</v>
      </c>
    </row>
    <row r="9" spans="1:13">
      <c r="A9" s="1" t="s">
        <v>71</v>
      </c>
      <c r="C9" s="3">
        <v>290223</v>
      </c>
      <c r="E9" s="3">
        <v>918399</v>
      </c>
      <c r="G9" s="3">
        <v>873925</v>
      </c>
      <c r="I9" s="1" t="s">
        <v>89</v>
      </c>
      <c r="K9" s="3">
        <v>253633135275</v>
      </c>
      <c r="M9" s="1" t="s">
        <v>173</v>
      </c>
    </row>
    <row r="10" spans="1:13">
      <c r="A10" s="1" t="s">
        <v>82</v>
      </c>
      <c r="C10" s="3">
        <v>146677</v>
      </c>
      <c r="E10" s="3">
        <v>962950</v>
      </c>
      <c r="G10" s="3">
        <v>913069</v>
      </c>
      <c r="I10" s="1" t="s">
        <v>90</v>
      </c>
      <c r="K10" s="3">
        <v>133926221713</v>
      </c>
      <c r="M10" s="1" t="s">
        <v>173</v>
      </c>
    </row>
    <row r="11" spans="1:13">
      <c r="A11" s="1" t="s">
        <v>67</v>
      </c>
      <c r="C11" s="3">
        <v>66657</v>
      </c>
      <c r="E11" s="3">
        <v>939151</v>
      </c>
      <c r="G11" s="3">
        <v>935586</v>
      </c>
      <c r="I11" s="1" t="s">
        <v>91</v>
      </c>
      <c r="K11" s="3">
        <v>62363356002</v>
      </c>
      <c r="M11" s="1" t="s">
        <v>173</v>
      </c>
    </row>
    <row r="12" spans="1:13">
      <c r="A12" s="1" t="s">
        <v>61</v>
      </c>
      <c r="C12" s="3">
        <v>289573</v>
      </c>
      <c r="E12" s="3">
        <v>958586</v>
      </c>
      <c r="G12" s="3">
        <v>947494</v>
      </c>
      <c r="I12" s="1" t="s">
        <v>92</v>
      </c>
      <c r="K12" s="3">
        <v>274368680062</v>
      </c>
      <c r="M12" s="1" t="s">
        <v>173</v>
      </c>
    </row>
    <row r="13" spans="1:13">
      <c r="A13" s="1" t="s">
        <v>64</v>
      </c>
      <c r="C13" s="3">
        <v>55455</v>
      </c>
      <c r="E13" s="3">
        <v>980550</v>
      </c>
      <c r="G13" s="3">
        <v>936277</v>
      </c>
      <c r="I13" s="1" t="s">
        <v>93</v>
      </c>
      <c r="K13" s="3">
        <v>51921241035</v>
      </c>
      <c r="M13" s="1" t="s">
        <v>173</v>
      </c>
    </row>
    <row r="14" spans="1:13">
      <c r="A14" s="1" t="s">
        <v>73</v>
      </c>
      <c r="C14" s="3">
        <v>79110</v>
      </c>
      <c r="E14" s="3">
        <v>978250</v>
      </c>
      <c r="G14" s="3">
        <v>934400</v>
      </c>
      <c r="I14" s="1" t="s">
        <v>94</v>
      </c>
      <c r="K14" s="3">
        <v>73920384000</v>
      </c>
      <c r="M14" s="1" t="s">
        <v>173</v>
      </c>
    </row>
    <row r="15" spans="1:13">
      <c r="A15" s="1" t="s">
        <v>27</v>
      </c>
      <c r="C15" s="3">
        <v>4300</v>
      </c>
      <c r="E15" s="3">
        <v>693000</v>
      </c>
      <c r="G15" s="3">
        <v>636822</v>
      </c>
      <c r="I15" s="1" t="s">
        <v>95</v>
      </c>
      <c r="K15" s="3">
        <v>2738334600</v>
      </c>
      <c r="M15" s="1" t="s">
        <v>173</v>
      </c>
    </row>
    <row r="16" spans="1:13">
      <c r="A16" s="1" t="s">
        <v>37</v>
      </c>
      <c r="C16" s="3">
        <v>86678</v>
      </c>
      <c r="E16" s="3">
        <v>880800</v>
      </c>
      <c r="G16" s="3">
        <v>840193</v>
      </c>
      <c r="I16" s="1" t="s">
        <v>96</v>
      </c>
      <c r="K16" s="3">
        <v>72826248854</v>
      </c>
      <c r="M16" s="1" t="s">
        <v>173</v>
      </c>
    </row>
    <row r="17" spans="1:13">
      <c r="A17" s="1" t="s">
        <v>76</v>
      </c>
      <c r="C17" s="3">
        <v>110766</v>
      </c>
      <c r="E17" s="3">
        <v>897210</v>
      </c>
      <c r="G17" s="3">
        <v>893171</v>
      </c>
      <c r="I17" s="1" t="s">
        <v>97</v>
      </c>
      <c r="K17" s="3">
        <v>98932978986</v>
      </c>
      <c r="M17" s="1" t="s">
        <v>173</v>
      </c>
    </row>
    <row r="18" spans="1:13" ht="22.5" thickBot="1">
      <c r="K18" s="6">
        <f>SUM(K8:K17)</f>
        <v>1024649436567</v>
      </c>
    </row>
    <row r="19" spans="1:13" ht="22.5" thickTop="1"/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M17" sqref="M17"/>
    </sheetView>
  </sheetViews>
  <sheetFormatPr defaultRowHeight="21.75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>
      <c r="A6" s="12" t="s">
        <v>99</v>
      </c>
      <c r="C6" s="13" t="s">
        <v>100</v>
      </c>
      <c r="D6" s="13" t="s">
        <v>100</v>
      </c>
      <c r="E6" s="13" t="s">
        <v>100</v>
      </c>
      <c r="F6" s="13" t="s">
        <v>100</v>
      </c>
      <c r="G6" s="13" t="s">
        <v>100</v>
      </c>
      <c r="H6" s="13" t="s">
        <v>100</v>
      </c>
      <c r="I6" s="13" t="s">
        <v>100</v>
      </c>
      <c r="K6" s="4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>
      <c r="A7" s="13" t="s">
        <v>99</v>
      </c>
      <c r="C7" s="5" t="s">
        <v>101</v>
      </c>
      <c r="E7" s="5" t="s">
        <v>102</v>
      </c>
      <c r="G7" s="5" t="s">
        <v>103</v>
      </c>
      <c r="I7" s="5" t="s">
        <v>25</v>
      </c>
      <c r="K7" s="5" t="s">
        <v>104</v>
      </c>
      <c r="M7" s="5" t="s">
        <v>105</v>
      </c>
      <c r="O7" s="5" t="s">
        <v>106</v>
      </c>
      <c r="Q7" s="5" t="s">
        <v>104</v>
      </c>
      <c r="S7" s="5" t="s">
        <v>98</v>
      </c>
    </row>
    <row r="8" spans="1:19" ht="22.5">
      <c r="A8" s="2" t="s">
        <v>107</v>
      </c>
      <c r="C8" s="1" t="s">
        <v>108</v>
      </c>
      <c r="E8" s="1" t="s">
        <v>109</v>
      </c>
      <c r="G8" s="1" t="s">
        <v>110</v>
      </c>
      <c r="I8" s="3">
        <v>5</v>
      </c>
      <c r="K8" s="3">
        <v>300182249</v>
      </c>
      <c r="M8" s="3">
        <v>7450000000</v>
      </c>
      <c r="O8" s="3">
        <v>6539300000</v>
      </c>
      <c r="Q8" s="3">
        <v>1210882249</v>
      </c>
      <c r="S8" s="7">
        <v>1.1009040067656798E-3</v>
      </c>
    </row>
    <row r="9" spans="1:19" ht="22.5">
      <c r="A9" s="2" t="s">
        <v>107</v>
      </c>
      <c r="C9" s="1" t="s">
        <v>111</v>
      </c>
      <c r="E9" s="1" t="s">
        <v>112</v>
      </c>
      <c r="G9" s="1" t="s">
        <v>113</v>
      </c>
      <c r="I9" s="3">
        <v>0</v>
      </c>
      <c r="K9" s="3">
        <v>1583352714</v>
      </c>
      <c r="M9" s="3">
        <v>8625425000</v>
      </c>
      <c r="O9" s="3">
        <v>9672750000</v>
      </c>
      <c r="Q9" s="3">
        <v>536027714</v>
      </c>
      <c r="S9" s="7">
        <v>4.8734305797891659E-4</v>
      </c>
    </row>
    <row r="10" spans="1:19" ht="22.5">
      <c r="A10" s="2" t="s">
        <v>114</v>
      </c>
      <c r="C10" s="1" t="s">
        <v>115</v>
      </c>
      <c r="E10" s="1" t="s">
        <v>109</v>
      </c>
      <c r="G10" s="1" t="s">
        <v>116</v>
      </c>
      <c r="I10" s="3">
        <v>5</v>
      </c>
      <c r="K10" s="3">
        <v>25158190511</v>
      </c>
      <c r="M10" s="3">
        <v>274372273231</v>
      </c>
      <c r="O10" s="3">
        <v>279788203727</v>
      </c>
      <c r="Q10" s="3">
        <v>19742260015</v>
      </c>
      <c r="S10" s="7">
        <v>1.7949171499600843E-2</v>
      </c>
    </row>
    <row r="11" spans="1:19" ht="22.5">
      <c r="A11" s="2" t="s">
        <v>117</v>
      </c>
      <c r="C11" s="1" t="s">
        <v>118</v>
      </c>
      <c r="E11" s="1" t="s">
        <v>109</v>
      </c>
      <c r="G11" s="1" t="s">
        <v>119</v>
      </c>
      <c r="I11" s="3">
        <v>5</v>
      </c>
      <c r="K11" s="3">
        <v>1921757580</v>
      </c>
      <c r="M11" s="3">
        <v>25802155053</v>
      </c>
      <c r="O11" s="3">
        <v>25234000000</v>
      </c>
      <c r="Q11" s="3">
        <v>2489912633</v>
      </c>
      <c r="S11" s="7">
        <v>2.263766601938339E-3</v>
      </c>
    </row>
    <row r="12" spans="1:19" ht="22.5" thickBot="1">
      <c r="K12" s="6">
        <f>SUM(K8:K11)</f>
        <v>28963483054</v>
      </c>
      <c r="M12" s="6">
        <f>SUM(M8:M11)</f>
        <v>316249853284</v>
      </c>
      <c r="O12" s="6">
        <f>SUM(O8:O11)</f>
        <v>321234253727</v>
      </c>
      <c r="Q12" s="6">
        <f>SUM(Q8:Q11)</f>
        <v>23979082611</v>
      </c>
      <c r="S12" s="9">
        <f>SUM(S8:S11)</f>
        <v>2.1801185166283779E-2</v>
      </c>
    </row>
    <row r="13" spans="1:19" ht="22.5" thickTop="1"/>
    <row r="14" spans="1:19">
      <c r="O14" s="3"/>
      <c r="S14" s="3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  <ignoredErrors>
    <ignoredError sqref="C8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E19" sqref="E19"/>
    </sheetView>
  </sheetViews>
  <sheetFormatPr defaultRowHeight="21.7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12" t="s">
        <v>0</v>
      </c>
      <c r="B2" s="12"/>
      <c r="C2" s="12"/>
      <c r="D2" s="12"/>
      <c r="E2" s="12"/>
      <c r="F2" s="12"/>
      <c r="G2" s="12"/>
    </row>
    <row r="3" spans="1:7" ht="22.5">
      <c r="A3" s="12" t="s">
        <v>120</v>
      </c>
      <c r="B3" s="12"/>
      <c r="C3" s="12"/>
      <c r="D3" s="12"/>
      <c r="E3" s="12"/>
      <c r="F3" s="12"/>
      <c r="G3" s="12"/>
    </row>
    <row r="4" spans="1:7" ht="22.5">
      <c r="A4" s="12" t="s">
        <v>2</v>
      </c>
      <c r="B4" s="12"/>
      <c r="C4" s="12"/>
      <c r="D4" s="12"/>
      <c r="E4" s="12"/>
      <c r="F4" s="12"/>
      <c r="G4" s="12"/>
    </row>
    <row r="6" spans="1:7" ht="22.5">
      <c r="A6" s="13" t="s">
        <v>124</v>
      </c>
      <c r="C6" s="13" t="s">
        <v>104</v>
      </c>
      <c r="E6" s="13" t="s">
        <v>161</v>
      </c>
      <c r="G6" s="13" t="s">
        <v>13</v>
      </c>
    </row>
    <row r="7" spans="1:7">
      <c r="A7" s="1" t="s">
        <v>170</v>
      </c>
      <c r="C7" s="3">
        <f>'سرمایه‌گذاری در سهام'!I15</f>
        <v>-1101600489</v>
      </c>
      <c r="E7" s="7">
        <v>-4.5452498120039757E-2</v>
      </c>
      <c r="G7" s="7">
        <v>-1.001547750160414E-3</v>
      </c>
    </row>
    <row r="8" spans="1:7">
      <c r="A8" s="1" t="s">
        <v>171</v>
      </c>
      <c r="C8" s="3">
        <f>'سرمایه‌گذاری در اوراق بهادار'!I38</f>
        <v>25337887725</v>
      </c>
      <c r="E8" s="7">
        <v>1.0454518726946034</v>
      </c>
      <c r="G8" s="7">
        <v>2.3036576960697882E-2</v>
      </c>
    </row>
    <row r="9" spans="1:7">
      <c r="A9" s="1" t="s">
        <v>172</v>
      </c>
      <c r="C9" s="3">
        <f>'درآمد سپرده بانکی'!E11</f>
        <v>15158</v>
      </c>
      <c r="E9" s="7">
        <v>6.2542543633852966E-7</v>
      </c>
      <c r="G9" s="7">
        <v>1.3781276377893434E-8</v>
      </c>
    </row>
    <row r="10" spans="1:7">
      <c r="A10" s="1" t="s">
        <v>168</v>
      </c>
      <c r="C10" s="1">
        <v>0</v>
      </c>
      <c r="E10" s="7">
        <v>0</v>
      </c>
      <c r="G10" s="7">
        <v>0</v>
      </c>
    </row>
    <row r="11" spans="1:7" ht="22.5" thickBot="1">
      <c r="C11" s="6">
        <f>SUM(C7:C10)</f>
        <v>24236302394</v>
      </c>
      <c r="E11" s="8">
        <f>SUM(E7:E10)</f>
        <v>1</v>
      </c>
      <c r="G11" s="8">
        <f>SUM(G7:G10)</f>
        <v>2.2035042991813844E-2</v>
      </c>
    </row>
    <row r="12" spans="1:7" ht="22.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O8" sqref="O8:O11"/>
    </sheetView>
  </sheetViews>
  <sheetFormatPr defaultRowHeight="21.75"/>
  <cols>
    <col min="1" max="1" width="31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>
      <c r="A3" s="12" t="s">
        <v>120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>
      <c r="A6" s="13" t="s">
        <v>121</v>
      </c>
      <c r="B6" s="13" t="s">
        <v>121</v>
      </c>
      <c r="C6" s="13" t="s">
        <v>121</v>
      </c>
      <c r="D6" s="13" t="s">
        <v>121</v>
      </c>
      <c r="E6" s="13" t="s">
        <v>121</v>
      </c>
      <c r="F6" s="13" t="s">
        <v>121</v>
      </c>
      <c r="G6" s="13" t="s">
        <v>121</v>
      </c>
      <c r="I6" s="13" t="s">
        <v>122</v>
      </c>
      <c r="J6" s="13" t="s">
        <v>122</v>
      </c>
      <c r="K6" s="13" t="s">
        <v>122</v>
      </c>
      <c r="L6" s="13" t="s">
        <v>122</v>
      </c>
      <c r="M6" s="13" t="s">
        <v>122</v>
      </c>
      <c r="O6" s="13" t="s">
        <v>123</v>
      </c>
      <c r="P6" s="13" t="s">
        <v>123</v>
      </c>
      <c r="Q6" s="13" t="s">
        <v>123</v>
      </c>
      <c r="R6" s="13" t="s">
        <v>123</v>
      </c>
      <c r="S6" s="13" t="s">
        <v>123</v>
      </c>
    </row>
    <row r="7" spans="1:19" ht="22.5">
      <c r="A7" s="5" t="s">
        <v>124</v>
      </c>
      <c r="C7" s="5" t="s">
        <v>125</v>
      </c>
      <c r="E7" s="5" t="s">
        <v>24</v>
      </c>
      <c r="G7" s="5" t="s">
        <v>25</v>
      </c>
      <c r="I7" s="5" t="s">
        <v>126</v>
      </c>
      <c r="K7" s="5" t="s">
        <v>127</v>
      </c>
      <c r="M7" s="5" t="s">
        <v>128</v>
      </c>
      <c r="O7" s="5" t="s">
        <v>126</v>
      </c>
      <c r="Q7" s="5" t="s">
        <v>127</v>
      </c>
      <c r="S7" s="5" t="s">
        <v>128</v>
      </c>
    </row>
    <row r="8" spans="1:19">
      <c r="A8" s="1" t="s">
        <v>129</v>
      </c>
      <c r="C8" s="1" t="s">
        <v>130</v>
      </c>
      <c r="E8" s="1" t="s">
        <v>131</v>
      </c>
      <c r="G8" s="3">
        <v>18</v>
      </c>
      <c r="I8" s="3">
        <v>0</v>
      </c>
      <c r="K8" s="1" t="s">
        <v>130</v>
      </c>
      <c r="M8" s="3">
        <v>0</v>
      </c>
      <c r="O8" s="3">
        <v>3820286</v>
      </c>
      <c r="Q8" s="1" t="s">
        <v>130</v>
      </c>
      <c r="S8" s="3">
        <v>3820286</v>
      </c>
    </row>
    <row r="9" spans="1:19">
      <c r="A9" s="1" t="s">
        <v>132</v>
      </c>
      <c r="C9" s="1" t="s">
        <v>130</v>
      </c>
      <c r="E9" s="1" t="s">
        <v>133</v>
      </c>
      <c r="G9" s="3">
        <v>16</v>
      </c>
      <c r="I9" s="3">
        <v>0</v>
      </c>
      <c r="K9" s="1" t="s">
        <v>130</v>
      </c>
      <c r="M9" s="3">
        <v>0</v>
      </c>
      <c r="O9" s="3">
        <v>37828264</v>
      </c>
      <c r="Q9" s="1" t="s">
        <v>130</v>
      </c>
      <c r="S9" s="3">
        <v>37828264</v>
      </c>
    </row>
    <row r="10" spans="1:19">
      <c r="A10" s="1" t="s">
        <v>82</v>
      </c>
      <c r="C10" s="1" t="s">
        <v>130</v>
      </c>
      <c r="E10" s="1" t="s">
        <v>39</v>
      </c>
      <c r="G10" s="3">
        <v>17</v>
      </c>
      <c r="I10" s="3">
        <v>2209699932</v>
      </c>
      <c r="K10" s="1" t="s">
        <v>130</v>
      </c>
      <c r="M10" s="3">
        <v>2209699932</v>
      </c>
      <c r="O10" s="3">
        <v>10863212947</v>
      </c>
      <c r="Q10" s="1" t="s">
        <v>130</v>
      </c>
      <c r="S10" s="3">
        <v>10863212947</v>
      </c>
    </row>
    <row r="11" spans="1:19">
      <c r="A11" s="1" t="s">
        <v>134</v>
      </c>
      <c r="C11" s="1" t="s">
        <v>130</v>
      </c>
      <c r="E11" s="1" t="s">
        <v>135</v>
      </c>
      <c r="G11" s="3">
        <v>17</v>
      </c>
      <c r="I11" s="3">
        <v>0</v>
      </c>
      <c r="K11" s="1" t="s">
        <v>130</v>
      </c>
      <c r="M11" s="3">
        <v>0</v>
      </c>
      <c r="O11" s="3">
        <v>453867290</v>
      </c>
      <c r="Q11" s="1" t="s">
        <v>130</v>
      </c>
      <c r="S11" s="3">
        <v>453867290</v>
      </c>
    </row>
    <row r="12" spans="1:19">
      <c r="A12" s="1" t="s">
        <v>107</v>
      </c>
      <c r="C12" s="3">
        <v>1</v>
      </c>
      <c r="E12" s="1" t="s">
        <v>130</v>
      </c>
      <c r="G12" s="3">
        <v>0</v>
      </c>
      <c r="I12" s="3">
        <v>0</v>
      </c>
      <c r="K12" s="3">
        <v>0</v>
      </c>
      <c r="M12" s="3">
        <v>0</v>
      </c>
      <c r="O12" s="3">
        <v>134776</v>
      </c>
      <c r="Q12" s="3">
        <v>0</v>
      </c>
      <c r="S12" s="3">
        <v>134776</v>
      </c>
    </row>
    <row r="13" spans="1:19">
      <c r="A13" s="1" t="s">
        <v>114</v>
      </c>
      <c r="C13" s="3">
        <v>17</v>
      </c>
      <c r="E13" s="1" t="s">
        <v>130</v>
      </c>
      <c r="G13" s="3">
        <v>0</v>
      </c>
      <c r="I13" s="3">
        <v>15158</v>
      </c>
      <c r="K13" s="3">
        <v>0</v>
      </c>
      <c r="M13" s="3">
        <v>15158</v>
      </c>
      <c r="O13" s="3">
        <v>48671359</v>
      </c>
      <c r="Q13" s="3">
        <v>0</v>
      </c>
      <c r="S13" s="3">
        <v>48671359</v>
      </c>
    </row>
    <row r="14" spans="1:19">
      <c r="A14" s="1" t="s">
        <v>117</v>
      </c>
      <c r="C14" s="3">
        <v>17</v>
      </c>
      <c r="E14" s="1" t="s">
        <v>130</v>
      </c>
      <c r="G14" s="3">
        <v>0</v>
      </c>
      <c r="I14" s="3">
        <v>0</v>
      </c>
      <c r="K14" s="3">
        <v>0</v>
      </c>
      <c r="M14" s="3">
        <v>0</v>
      </c>
      <c r="O14" s="3">
        <v>127193</v>
      </c>
      <c r="Q14" s="3">
        <v>0</v>
      </c>
      <c r="S14" s="3">
        <v>127193</v>
      </c>
    </row>
    <row r="15" spans="1:19" ht="22.5" thickBot="1">
      <c r="I15" s="6">
        <f>SUM(I8:I14)</f>
        <v>2209715090</v>
      </c>
      <c r="K15" s="6">
        <f>SUM(K8:K14)</f>
        <v>0</v>
      </c>
      <c r="M15" s="6">
        <f>SUM(M8:M14)</f>
        <v>2209715090</v>
      </c>
      <c r="O15" s="6">
        <f>SUM(O8:O14)</f>
        <v>11407662115</v>
      </c>
      <c r="Q15" s="6">
        <f>SUM(Q8:Q14)</f>
        <v>0</v>
      </c>
      <c r="S15" s="6">
        <f>SUM(S8:S14)</f>
        <v>11407662115</v>
      </c>
    </row>
    <row r="16" spans="1:19" ht="22.5" thickTop="1"/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O15" sqref="O15"/>
    </sheetView>
  </sheetViews>
  <sheetFormatPr defaultRowHeight="21.75"/>
  <cols>
    <col min="1" max="1" width="23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>
      <c r="A3" s="12" t="s">
        <v>120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>
      <c r="A6" s="12" t="s">
        <v>3</v>
      </c>
      <c r="C6" s="13" t="s">
        <v>136</v>
      </c>
      <c r="D6" s="13" t="s">
        <v>136</v>
      </c>
      <c r="E6" s="13" t="s">
        <v>136</v>
      </c>
      <c r="F6" s="13" t="s">
        <v>136</v>
      </c>
      <c r="G6" s="13" t="s">
        <v>136</v>
      </c>
      <c r="I6" s="13" t="s">
        <v>122</v>
      </c>
      <c r="J6" s="13" t="s">
        <v>122</v>
      </c>
      <c r="K6" s="13" t="s">
        <v>122</v>
      </c>
      <c r="L6" s="13" t="s">
        <v>122</v>
      </c>
      <c r="M6" s="13" t="s">
        <v>122</v>
      </c>
      <c r="O6" s="13" t="s">
        <v>123</v>
      </c>
      <c r="P6" s="13" t="s">
        <v>123</v>
      </c>
      <c r="Q6" s="13" t="s">
        <v>123</v>
      </c>
      <c r="R6" s="13" t="s">
        <v>123</v>
      </c>
      <c r="S6" s="13" t="s">
        <v>123</v>
      </c>
    </row>
    <row r="7" spans="1:19" ht="22.5">
      <c r="A7" s="13" t="s">
        <v>3</v>
      </c>
      <c r="C7" s="5" t="s">
        <v>137</v>
      </c>
      <c r="E7" s="5" t="s">
        <v>138</v>
      </c>
      <c r="G7" s="5" t="s">
        <v>139</v>
      </c>
      <c r="I7" s="5" t="s">
        <v>140</v>
      </c>
      <c r="K7" s="5" t="s">
        <v>127</v>
      </c>
      <c r="M7" s="5" t="s">
        <v>141</v>
      </c>
      <c r="O7" s="5" t="s">
        <v>140</v>
      </c>
      <c r="Q7" s="5" t="s">
        <v>127</v>
      </c>
      <c r="S7" s="5" t="s">
        <v>141</v>
      </c>
    </row>
    <row r="8" spans="1:19">
      <c r="A8" s="1" t="s">
        <v>16</v>
      </c>
      <c r="C8" s="1" t="s">
        <v>6</v>
      </c>
      <c r="E8" s="3">
        <v>2278729</v>
      </c>
      <c r="G8" s="3">
        <v>530</v>
      </c>
      <c r="I8" s="3">
        <v>1207726370</v>
      </c>
      <c r="K8" s="3">
        <v>173544258</v>
      </c>
      <c r="M8" s="3">
        <v>1034182112</v>
      </c>
      <c r="O8" s="3">
        <v>1207726370</v>
      </c>
      <c r="Q8" s="3">
        <v>173544258</v>
      </c>
      <c r="S8" s="3">
        <v>1034182112</v>
      </c>
    </row>
    <row r="9" spans="1:19">
      <c r="A9" s="1" t="s">
        <v>15</v>
      </c>
      <c r="C9" s="1" t="s">
        <v>142</v>
      </c>
      <c r="E9" s="3">
        <v>91983</v>
      </c>
      <c r="G9" s="3">
        <v>900</v>
      </c>
      <c r="I9" s="3">
        <v>82784700</v>
      </c>
      <c r="K9" s="3">
        <v>11729049</v>
      </c>
      <c r="M9" s="3">
        <v>71055651</v>
      </c>
      <c r="O9" s="3">
        <v>82784700</v>
      </c>
      <c r="Q9" s="3">
        <v>11729049</v>
      </c>
      <c r="S9" s="3">
        <v>71055651</v>
      </c>
    </row>
    <row r="10" spans="1:19">
      <c r="A10" s="1" t="s">
        <v>143</v>
      </c>
      <c r="C10" s="1" t="s">
        <v>144</v>
      </c>
      <c r="E10" s="3">
        <v>6497167</v>
      </c>
      <c r="G10" s="3">
        <v>100</v>
      </c>
      <c r="I10" s="3">
        <v>0</v>
      </c>
      <c r="K10" s="3">
        <v>0</v>
      </c>
      <c r="M10" s="3">
        <v>0</v>
      </c>
      <c r="O10" s="3">
        <v>649716700</v>
      </c>
      <c r="Q10" s="3">
        <v>0</v>
      </c>
      <c r="S10" s="3">
        <v>649716700</v>
      </c>
    </row>
    <row r="11" spans="1:19" ht="22.5" thickBot="1">
      <c r="I11" s="6">
        <f>SUM(I8:I10)</f>
        <v>1290511070</v>
      </c>
      <c r="K11" s="6">
        <f>SUM(K8:K10)</f>
        <v>185273307</v>
      </c>
      <c r="M11" s="6">
        <f>SUM(M8:M10)</f>
        <v>1105237763</v>
      </c>
      <c r="O11" s="6">
        <f>SUM(O8:O10)</f>
        <v>1940227770</v>
      </c>
      <c r="Q11" s="6">
        <f>SUM(Q8:Q10)</f>
        <v>185273307</v>
      </c>
      <c r="S11" s="6">
        <f>SUM(S8:S10)</f>
        <v>1754954463</v>
      </c>
    </row>
    <row r="12" spans="1:19" ht="22.5" thickTop="1"/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31"/>
  <sheetViews>
    <sheetView rightToLeft="1" topLeftCell="A9" workbookViewId="0">
      <selection activeCell="I12" sqref="I12:I28"/>
    </sheetView>
  </sheetViews>
  <sheetFormatPr defaultRowHeight="21.75"/>
  <cols>
    <col min="1" max="1" width="30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0" ht="22.5">
      <c r="A3" s="12" t="s">
        <v>120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0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20" ht="22.5">
      <c r="A6" s="12" t="s">
        <v>3</v>
      </c>
      <c r="C6" s="13" t="s">
        <v>122</v>
      </c>
      <c r="D6" s="13" t="s">
        <v>122</v>
      </c>
      <c r="E6" s="13" t="s">
        <v>122</v>
      </c>
      <c r="F6" s="13" t="s">
        <v>122</v>
      </c>
      <c r="G6" s="13" t="s">
        <v>122</v>
      </c>
      <c r="H6" s="13" t="s">
        <v>122</v>
      </c>
      <c r="I6" s="13" t="s">
        <v>122</v>
      </c>
      <c r="K6" s="13" t="s">
        <v>123</v>
      </c>
      <c r="L6" s="13" t="s">
        <v>123</v>
      </c>
      <c r="M6" s="13" t="s">
        <v>123</v>
      </c>
      <c r="N6" s="13" t="s">
        <v>123</v>
      </c>
      <c r="O6" s="13" t="s">
        <v>123</v>
      </c>
      <c r="P6" s="13" t="s">
        <v>123</v>
      </c>
      <c r="Q6" s="13" t="s">
        <v>123</v>
      </c>
    </row>
    <row r="7" spans="1:20" ht="22.5">
      <c r="A7" s="13" t="s">
        <v>3</v>
      </c>
      <c r="C7" s="5" t="s">
        <v>7</v>
      </c>
      <c r="E7" s="5" t="s">
        <v>145</v>
      </c>
      <c r="G7" s="5" t="s">
        <v>146</v>
      </c>
      <c r="I7" s="5" t="s">
        <v>147</v>
      </c>
      <c r="K7" s="5" t="s">
        <v>7</v>
      </c>
      <c r="M7" s="5" t="s">
        <v>145</v>
      </c>
      <c r="O7" s="5" t="s">
        <v>146</v>
      </c>
      <c r="Q7" s="5" t="s">
        <v>147</v>
      </c>
    </row>
    <row r="8" spans="1:20">
      <c r="A8" s="1" t="s">
        <v>16</v>
      </c>
      <c r="C8" s="3">
        <v>2278729</v>
      </c>
      <c r="E8" s="3">
        <v>15629676880</v>
      </c>
      <c r="G8" s="3">
        <v>16769930480</v>
      </c>
      <c r="I8" s="3">
        <f>E8-G8</f>
        <v>-1140253600</v>
      </c>
      <c r="K8" s="3">
        <v>2278729</v>
      </c>
      <c r="M8" s="3">
        <v>15629676880</v>
      </c>
      <c r="O8" s="3">
        <v>16649321650</v>
      </c>
      <c r="Q8" s="3">
        <v>-1019644770</v>
      </c>
      <c r="S8" s="3"/>
      <c r="T8" s="3"/>
    </row>
    <row r="9" spans="1:20">
      <c r="A9" s="1" t="s">
        <v>15</v>
      </c>
      <c r="C9" s="3">
        <v>91983</v>
      </c>
      <c r="E9" s="3">
        <v>1357820162</v>
      </c>
      <c r="G9" s="3">
        <v>1441914826</v>
      </c>
      <c r="I9" s="3">
        <f>E9-G9</f>
        <v>-84094664</v>
      </c>
      <c r="K9" s="3">
        <v>91983</v>
      </c>
      <c r="M9" s="3">
        <v>1357820162</v>
      </c>
      <c r="O9" s="3">
        <v>1418493226</v>
      </c>
      <c r="Q9" s="3">
        <v>-60673064</v>
      </c>
      <c r="S9" s="3"/>
      <c r="T9" s="3"/>
    </row>
    <row r="10" spans="1:20">
      <c r="A10" s="1" t="s">
        <v>17</v>
      </c>
      <c r="C10" s="3"/>
      <c r="E10" s="3"/>
      <c r="G10" s="3"/>
      <c r="I10" s="3"/>
      <c r="K10" s="3"/>
      <c r="M10" s="3"/>
      <c r="O10" s="3"/>
      <c r="Q10" s="3"/>
      <c r="S10" s="3"/>
      <c r="T10" s="3"/>
    </row>
    <row r="11" spans="1:20">
      <c r="A11" s="1" t="s">
        <v>27</v>
      </c>
      <c r="C11" s="3">
        <v>4300</v>
      </c>
      <c r="E11" s="3">
        <v>2737838276</v>
      </c>
      <c r="G11" s="3">
        <v>2737838276</v>
      </c>
      <c r="I11" s="3">
        <v>0</v>
      </c>
      <c r="K11" s="3">
        <v>4300</v>
      </c>
      <c r="M11" s="3">
        <v>2737838276</v>
      </c>
      <c r="O11" s="3">
        <v>2737838277</v>
      </c>
      <c r="Q11" s="3">
        <v>-1</v>
      </c>
      <c r="S11" s="3"/>
      <c r="T11" s="3"/>
    </row>
    <row r="12" spans="1:20">
      <c r="A12" s="1" t="s">
        <v>73</v>
      </c>
      <c r="C12" s="3">
        <v>79110</v>
      </c>
      <c r="E12" s="3">
        <v>73906985930</v>
      </c>
      <c r="G12" s="3">
        <v>74494631723</v>
      </c>
      <c r="I12" s="3">
        <v>-587645793</v>
      </c>
      <c r="K12" s="3">
        <v>79110</v>
      </c>
      <c r="M12" s="3">
        <v>73906985930</v>
      </c>
      <c r="O12" s="3">
        <v>72770065930</v>
      </c>
      <c r="Q12" s="3">
        <v>1136920000</v>
      </c>
      <c r="S12" s="3"/>
      <c r="T12" s="3"/>
    </row>
    <row r="13" spans="1:20">
      <c r="A13" s="1" t="s">
        <v>64</v>
      </c>
      <c r="C13" s="3">
        <v>55455</v>
      </c>
      <c r="E13" s="3">
        <v>51911830310</v>
      </c>
      <c r="G13" s="3">
        <v>51911830310</v>
      </c>
      <c r="I13" s="3">
        <v>0</v>
      </c>
      <c r="K13" s="3">
        <v>55455</v>
      </c>
      <c r="M13" s="3">
        <v>51911830310</v>
      </c>
      <c r="O13" s="3">
        <v>51094178403</v>
      </c>
      <c r="Q13" s="3">
        <v>817651907</v>
      </c>
      <c r="S13" s="3"/>
      <c r="T13" s="3"/>
    </row>
    <row r="14" spans="1:20">
      <c r="A14" s="1" t="s">
        <v>37</v>
      </c>
      <c r="C14" s="3">
        <v>86678</v>
      </c>
      <c r="E14" s="3">
        <v>72813049096</v>
      </c>
      <c r="G14" s="3">
        <v>72813049096</v>
      </c>
      <c r="I14" s="3">
        <v>0</v>
      </c>
      <c r="K14" s="3">
        <v>86678</v>
      </c>
      <c r="M14" s="3">
        <v>72813049096</v>
      </c>
      <c r="O14" s="3">
        <v>71082835921</v>
      </c>
      <c r="Q14" s="3">
        <v>1730213175</v>
      </c>
      <c r="S14" s="3"/>
      <c r="T14" s="3"/>
    </row>
    <row r="15" spans="1:20">
      <c r="A15" s="1" t="s">
        <v>49</v>
      </c>
      <c r="C15" s="3">
        <v>28</v>
      </c>
      <c r="E15" s="3">
        <v>18852622</v>
      </c>
      <c r="G15" s="3">
        <v>18852622</v>
      </c>
      <c r="I15" s="3">
        <v>0</v>
      </c>
      <c r="K15" s="3">
        <v>28</v>
      </c>
      <c r="M15" s="3">
        <v>18852622</v>
      </c>
      <c r="O15" s="3">
        <v>18685025</v>
      </c>
      <c r="Q15" s="3">
        <v>167597</v>
      </c>
      <c r="S15" s="3"/>
      <c r="T15" s="3"/>
    </row>
    <row r="16" spans="1:20">
      <c r="A16" s="1" t="s">
        <v>76</v>
      </c>
      <c r="C16" s="3">
        <v>110766</v>
      </c>
      <c r="E16" s="3">
        <v>98915047383</v>
      </c>
      <c r="G16" s="3">
        <v>101009273276</v>
      </c>
      <c r="I16" s="3">
        <v>-2094225893</v>
      </c>
      <c r="K16" s="3">
        <v>110766</v>
      </c>
      <c r="M16" s="3">
        <v>98915047383</v>
      </c>
      <c r="O16" s="3">
        <v>90619550216</v>
      </c>
      <c r="Q16" s="3">
        <v>8295497167</v>
      </c>
      <c r="S16" s="3"/>
      <c r="T16" s="3"/>
    </row>
    <row r="17" spans="1:20">
      <c r="A17" s="1" t="s">
        <v>67</v>
      </c>
      <c r="C17" s="3">
        <v>66657</v>
      </c>
      <c r="E17" s="3">
        <v>62352052643</v>
      </c>
      <c r="G17" s="3">
        <v>60938380634</v>
      </c>
      <c r="I17" s="3">
        <v>1413672009</v>
      </c>
      <c r="K17" s="3">
        <v>66657</v>
      </c>
      <c r="M17" s="3">
        <v>62352052643</v>
      </c>
      <c r="O17" s="3">
        <v>56970936538</v>
      </c>
      <c r="Q17" s="3">
        <v>5381116105</v>
      </c>
      <c r="S17" s="3"/>
      <c r="T17" s="3"/>
    </row>
    <row r="18" spans="1:20">
      <c r="A18" s="1" t="s">
        <v>61</v>
      </c>
      <c r="C18" s="3">
        <v>289573</v>
      </c>
      <c r="E18" s="3">
        <v>274318950738</v>
      </c>
      <c r="G18" s="3">
        <v>270830650431</v>
      </c>
      <c r="I18" s="3">
        <v>3488300307</v>
      </c>
      <c r="K18" s="3">
        <v>289573</v>
      </c>
      <c r="M18" s="3">
        <v>274318950738</v>
      </c>
      <c r="O18" s="3">
        <v>254730269046</v>
      </c>
      <c r="Q18" s="3">
        <v>19588681692</v>
      </c>
      <c r="S18" s="3"/>
      <c r="T18" s="3"/>
    </row>
    <row r="19" spans="1:20">
      <c r="A19" s="1" t="s">
        <v>71</v>
      </c>
      <c r="C19" s="3">
        <v>290223</v>
      </c>
      <c r="E19" s="3">
        <v>253587164269</v>
      </c>
      <c r="G19" s="3">
        <v>252756986763</v>
      </c>
      <c r="I19" s="3">
        <v>830177506</v>
      </c>
      <c r="K19" s="3">
        <v>290223</v>
      </c>
      <c r="M19" s="3">
        <v>253587164269</v>
      </c>
      <c r="O19" s="3">
        <v>244425488562</v>
      </c>
      <c r="Q19" s="3">
        <v>9161675707</v>
      </c>
      <c r="S19" s="3"/>
      <c r="T19" s="3"/>
    </row>
    <row r="20" spans="1:20">
      <c r="A20" s="1" t="s">
        <v>82</v>
      </c>
      <c r="C20" s="3">
        <v>146677</v>
      </c>
      <c r="E20" s="3">
        <v>133901947585</v>
      </c>
      <c r="G20" s="3">
        <v>130666839434</v>
      </c>
      <c r="I20" s="3">
        <v>3235108151</v>
      </c>
      <c r="K20" s="3">
        <v>146677</v>
      </c>
      <c r="M20" s="3">
        <v>133901947585</v>
      </c>
      <c r="O20" s="3">
        <v>139690386106</v>
      </c>
      <c r="Q20" s="3">
        <v>-5788438521</v>
      </c>
      <c r="S20" s="3"/>
      <c r="T20" s="3"/>
    </row>
    <row r="21" spans="1:20">
      <c r="A21" s="1" t="s">
        <v>70</v>
      </c>
      <c r="C21" s="3">
        <v>10000</v>
      </c>
      <c r="E21" s="3">
        <v>9258321625</v>
      </c>
      <c r="G21" s="3">
        <v>8919433059</v>
      </c>
      <c r="I21" s="3">
        <v>338888566</v>
      </c>
      <c r="K21" s="3">
        <v>10000</v>
      </c>
      <c r="M21" s="3">
        <v>9258321625</v>
      </c>
      <c r="O21" s="3">
        <v>8398477500</v>
      </c>
      <c r="Q21" s="3">
        <v>859844125</v>
      </c>
      <c r="S21" s="3"/>
      <c r="T21" s="3"/>
    </row>
    <row r="22" spans="1:20">
      <c r="A22" s="1" t="s">
        <v>46</v>
      </c>
      <c r="C22" s="3">
        <v>28</v>
      </c>
      <c r="E22" s="3">
        <v>25398115</v>
      </c>
      <c r="G22" s="3">
        <v>24820020</v>
      </c>
      <c r="I22" s="3">
        <v>578095</v>
      </c>
      <c r="K22" s="3">
        <v>28</v>
      </c>
      <c r="M22" s="3">
        <v>25398115</v>
      </c>
      <c r="O22" s="3">
        <v>23203593</v>
      </c>
      <c r="Q22" s="3">
        <v>2194522</v>
      </c>
      <c r="S22" s="3"/>
      <c r="T22" s="3"/>
    </row>
    <row r="23" spans="1:20">
      <c r="A23" s="1" t="s">
        <v>43</v>
      </c>
      <c r="C23" s="3">
        <v>14</v>
      </c>
      <c r="E23" s="3">
        <v>12932815</v>
      </c>
      <c r="G23" s="3">
        <v>12648946</v>
      </c>
      <c r="I23" s="3">
        <v>283869</v>
      </c>
      <c r="K23" s="3">
        <v>14</v>
      </c>
      <c r="M23" s="3">
        <v>12932815</v>
      </c>
      <c r="O23" s="3">
        <v>11869568</v>
      </c>
      <c r="Q23" s="3">
        <v>1063247</v>
      </c>
      <c r="S23" s="3"/>
      <c r="T23" s="3"/>
    </row>
    <row r="24" spans="1:20">
      <c r="A24" s="1" t="s">
        <v>79</v>
      </c>
      <c r="C24" s="3">
        <v>13304</v>
      </c>
      <c r="E24" s="3">
        <v>12475559994</v>
      </c>
      <c r="G24" s="3">
        <v>12230810763</v>
      </c>
      <c r="I24" s="3">
        <v>244749231</v>
      </c>
      <c r="K24" s="3">
        <v>13304</v>
      </c>
      <c r="M24" s="3">
        <v>12475559994</v>
      </c>
      <c r="O24" s="3">
        <v>11265381459</v>
      </c>
      <c r="Q24" s="3">
        <v>1210178535</v>
      </c>
      <c r="S24" s="3"/>
      <c r="T24" s="3"/>
    </row>
    <row r="25" spans="1:20">
      <c r="A25" s="1" t="s">
        <v>55</v>
      </c>
      <c r="C25" s="3">
        <v>8700</v>
      </c>
      <c r="E25" s="3">
        <v>6264256397</v>
      </c>
      <c r="G25" s="3">
        <v>6062887902</v>
      </c>
      <c r="I25" s="3">
        <v>201368495</v>
      </c>
      <c r="K25" s="3">
        <v>8700</v>
      </c>
      <c r="M25" s="3">
        <v>6264256397</v>
      </c>
      <c r="O25" s="3">
        <v>5583691772</v>
      </c>
      <c r="Q25" s="3">
        <v>680564625</v>
      </c>
      <c r="S25" s="3"/>
      <c r="T25" s="3"/>
    </row>
    <row r="26" spans="1:20">
      <c r="A26" s="1" t="s">
        <v>34</v>
      </c>
      <c r="C26" s="3">
        <v>71</v>
      </c>
      <c r="E26" s="3">
        <v>65464332</v>
      </c>
      <c r="G26" s="3">
        <v>64082212</v>
      </c>
      <c r="I26" s="3">
        <v>1382120</v>
      </c>
      <c r="K26" s="3">
        <v>71</v>
      </c>
      <c r="M26" s="3">
        <v>65464332</v>
      </c>
      <c r="O26" s="3">
        <v>60096996</v>
      </c>
      <c r="Q26" s="3">
        <v>5367336</v>
      </c>
      <c r="S26" s="3"/>
      <c r="T26" s="3"/>
    </row>
    <row r="27" spans="1:20">
      <c r="A27" s="1" t="s">
        <v>58</v>
      </c>
      <c r="C27" s="3">
        <v>19</v>
      </c>
      <c r="E27" s="3">
        <v>18217887</v>
      </c>
      <c r="G27" s="3">
        <v>17820479</v>
      </c>
      <c r="I27" s="3">
        <v>397408</v>
      </c>
      <c r="K27" s="3">
        <v>19</v>
      </c>
      <c r="M27" s="3">
        <v>18217887</v>
      </c>
      <c r="O27" s="3">
        <v>16719059</v>
      </c>
      <c r="Q27" s="3">
        <v>1498828</v>
      </c>
      <c r="S27" s="3"/>
      <c r="T27" s="3"/>
    </row>
    <row r="28" spans="1:20">
      <c r="A28" s="1" t="s">
        <v>51</v>
      </c>
      <c r="C28" s="3">
        <v>3100</v>
      </c>
      <c r="E28" s="3">
        <v>2344260025</v>
      </c>
      <c r="G28" s="3">
        <v>2426181174</v>
      </c>
      <c r="I28" s="3">
        <v>-81921149</v>
      </c>
      <c r="K28" s="3">
        <v>3100</v>
      </c>
      <c r="M28" s="3">
        <v>2344260025</v>
      </c>
      <c r="O28" s="3">
        <v>2103619650</v>
      </c>
      <c r="Q28" s="3">
        <v>240640375</v>
      </c>
      <c r="S28" s="3"/>
      <c r="T28" s="3"/>
    </row>
    <row r="29" spans="1:20" ht="22.5" thickBot="1">
      <c r="E29" s="6">
        <f>SUM(E8:E28)</f>
        <v>1071915627084</v>
      </c>
      <c r="G29" s="6">
        <f>SUM(G8:G28)</f>
        <v>1066148862426</v>
      </c>
      <c r="I29" s="6">
        <f>SUM(I8:I28)</f>
        <v>5766764658</v>
      </c>
      <c r="M29" s="6">
        <f>SUM(M8:M28)</f>
        <v>1071915627084</v>
      </c>
      <c r="O29" s="6">
        <f>SUM(O8:O28)</f>
        <v>1029671108497</v>
      </c>
      <c r="Q29" s="6">
        <f>SUM(Q8:Q28)</f>
        <v>42244518587</v>
      </c>
    </row>
    <row r="30" spans="1:20" ht="22.5" thickTop="1"/>
    <row r="31" spans="1:20">
      <c r="I31" s="3"/>
      <c r="Q31" s="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2023-07-01T12:45:53Z</dcterms:modified>
</cp:coreProperties>
</file>