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تارنما\"/>
    </mc:Choice>
  </mc:AlternateContent>
  <xr:revisionPtr revIDLastSave="0" documentId="13_ncr:1_{165F24E0-FF8B-445F-B6D9-5F2D234463E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1" i="12" l="1"/>
  <c r="G10" i="15"/>
  <c r="E10" i="15"/>
  <c r="E8" i="15"/>
  <c r="E9" i="15"/>
  <c r="E7" i="15"/>
  <c r="C10" i="15"/>
  <c r="C9" i="15"/>
  <c r="C8" i="15"/>
  <c r="K11" i="13"/>
  <c r="K9" i="13"/>
  <c r="K10" i="13"/>
  <c r="K8" i="13"/>
  <c r="G11" i="13"/>
  <c r="G9" i="13"/>
  <c r="G10" i="13"/>
  <c r="G8" i="13"/>
  <c r="E11" i="13"/>
  <c r="I11" i="13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2" i="12"/>
  <c r="Q43" i="12"/>
  <c r="Q44" i="12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8" i="12"/>
  <c r="O44" i="12"/>
  <c r="M44" i="12"/>
  <c r="K44" i="12"/>
  <c r="G44" i="12"/>
  <c r="E44" i="12"/>
  <c r="C44" i="12"/>
  <c r="S14" i="11"/>
  <c r="S9" i="11"/>
  <c r="S10" i="11"/>
  <c r="S11" i="11"/>
  <c r="S12" i="11"/>
  <c r="S13" i="11"/>
  <c r="S8" i="11"/>
  <c r="K15" i="11"/>
  <c r="Q15" i="11"/>
  <c r="O15" i="11"/>
  <c r="M15" i="11"/>
  <c r="I15" i="11"/>
  <c r="G15" i="11"/>
  <c r="E15" i="11"/>
  <c r="C15" i="11"/>
  <c r="M15" i="10"/>
  <c r="Q15" i="10" s="1"/>
  <c r="Q9" i="10"/>
  <c r="Q10" i="10"/>
  <c r="Q11" i="10"/>
  <c r="Q12" i="10"/>
  <c r="Q13" i="10"/>
  <c r="Q14" i="10"/>
  <c r="Q16" i="10"/>
  <c r="Q8" i="10"/>
  <c r="M12" i="10"/>
  <c r="M11" i="10"/>
  <c r="M40" i="10" s="1"/>
  <c r="H41" i="10"/>
  <c r="H46" i="10"/>
  <c r="O40" i="10"/>
  <c r="E40" i="10"/>
  <c r="G40" i="10"/>
  <c r="I40" i="10"/>
  <c r="E30" i="9"/>
  <c r="G30" i="9"/>
  <c r="I30" i="9"/>
  <c r="M30" i="9"/>
  <c r="O30" i="9"/>
  <c r="Q30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8" i="9"/>
  <c r="O11" i="8"/>
  <c r="Q11" i="8"/>
  <c r="S11" i="8"/>
  <c r="M11" i="8"/>
  <c r="K11" i="8"/>
  <c r="I11" i="8"/>
  <c r="I18" i="7"/>
  <c r="K18" i="7"/>
  <c r="M18" i="7"/>
  <c r="O18" i="7"/>
  <c r="Q18" i="7"/>
  <c r="S18" i="7"/>
  <c r="S12" i="6"/>
  <c r="K12" i="6"/>
  <c r="M12" i="6"/>
  <c r="O12" i="6"/>
  <c r="Q12" i="6"/>
  <c r="K18" i="4"/>
  <c r="AK32" i="3"/>
  <c r="AI32" i="3"/>
  <c r="AG32" i="3"/>
  <c r="AA32" i="3"/>
  <c r="W32" i="3"/>
  <c r="S32" i="3"/>
  <c r="Q32" i="3"/>
  <c r="I44" i="12" l="1"/>
  <c r="U11" i="11"/>
  <c r="U14" i="11"/>
  <c r="U10" i="11"/>
  <c r="S15" i="11"/>
  <c r="Q40" i="10"/>
  <c r="U12" i="11" l="1"/>
  <c r="U9" i="11"/>
  <c r="U13" i="11"/>
  <c r="U8" i="11"/>
  <c r="U15" i="11" s="1"/>
</calcChain>
</file>

<file path=xl/sharedStrings.xml><?xml version="1.0" encoding="utf-8"?>
<sst xmlns="http://schemas.openxmlformats.org/spreadsheetml/2006/main" count="649" uniqueCount="184">
  <si>
    <t>صندوق سرمایه‌گذاری ثابت نامی مفید</t>
  </si>
  <si>
    <t>صورت وضعیت سبد</t>
  </si>
  <si>
    <t>برای ماه منتهی به 1402/05/31</t>
  </si>
  <si>
    <t>نام شرکت</t>
  </si>
  <si>
    <t>1402/04/31</t>
  </si>
  <si>
    <t>تغییرات طی دوره</t>
  </si>
  <si>
    <t>1402/05/31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</si>
  <si>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</si>
  <si>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</si>
  <si>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</si>
  <si>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</si>
  <si>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</si>
  <si>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</si>
  <si>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</si>
  <si>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</si>
  <si>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</si>
  <si>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</si>
  <si>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</si>
  <si>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</si>
  <si>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</si>
  <si>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</si>
  <si>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</si>
  <si>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</si>
  <si>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لوتوس14021206</t>
  </si>
  <si>
    <t>بله</t>
  </si>
  <si>
    <t>1398/12/06</t>
  </si>
  <si>
    <t>1402/12/06</t>
  </si>
  <si>
    <t>اسناد خزانه-م10بودجه00-031115</t>
  </si>
  <si>
    <t>1400/06/07</t>
  </si>
  <si>
    <t>1403/11/15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</si>
  <si>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</si>
  <si>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</si>
  <si>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</si>
  <si>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</si>
  <si>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</si>
  <si>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</si>
  <si>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</si>
  <si>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</si>
  <si>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</si>
  <si>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</si>
  <si>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</si>
  <si>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</si>
  <si>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</si>
  <si>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</si>
  <si>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</si>
  <si>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1400/02/22</t>
  </si>
  <si>
    <t>1403/10/24</t>
  </si>
  <si>
    <t>اسنادخزانه-م5بودجه00-030626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</si>
  <si>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</si>
  <si>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</si>
  <si>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</si>
  <si>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</si>
  <si>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</si>
  <si>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</si>
  <si>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صکوک اجاره معادن212-6ماهه21%</t>
  </si>
  <si>
    <t>1398/12/14</t>
  </si>
  <si>
    <t>1402/12/14</t>
  </si>
  <si>
    <t>گام بانک اقتصاد نوین0205</t>
  </si>
  <si>
    <t>1401/04/01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</si>
  <si>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</si>
  <si>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</si>
  <si>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</si>
  <si>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</si>
  <si>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</si>
  <si>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</si>
  <si>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</si>
  <si>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</si>
  <si>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</si>
  <si>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</si>
  <si>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</si>
  <si>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</si>
  <si>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گواهی اعتبارمولد رفاه0208</t>
  </si>
  <si>
    <t>گواهی اعتبارمولد صنعت020930</t>
  </si>
  <si>
    <t>1401/10/01</t>
  </si>
  <si>
    <t>1402/09/30</t>
  </si>
  <si>
    <t>مرابحه عام دولت3-ش.خ0211</t>
  </si>
  <si>
    <t>1399/03/13</t>
  </si>
  <si>
    <t>1402/11/13</t>
  </si>
  <si>
    <t>مرابحه عام دولتی6-ش.خ0210</t>
  </si>
  <si>
    <t>گواهی اعتبار مولد سپه0207</t>
  </si>
  <si>
    <t>1401/08/01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</si>
  <si>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</si>
  <si>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</si>
  <si>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</si>
  <si>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</si>
  <si>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</si>
  <si>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-5.40%</t>
  </si>
  <si>
    <t>-3.71%</t>
  </si>
  <si>
    <t>-7.50%</t>
  </si>
  <si>
    <t>-9.39%</t>
  </si>
  <si>
    <t>-1.73%</t>
  </si>
  <si>
    <t>-0.16%</t>
  </si>
  <si>
    <t>-2.94%</t>
  </si>
  <si>
    <t>-2.29%</t>
  </si>
  <si>
    <t>0.03%</t>
  </si>
  <si>
    <t>-5.13%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</si>
  <si>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</si>
  <si>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</si>
  <si>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</si>
  <si>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</si>
  <si>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</si>
  <si>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</si>
  <si>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</si>
  <si>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</si>
  <si>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</si>
  <si>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</si>
  <si>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</si>
  <si>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</si>
  <si>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</si>
  <si>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</si>
  <si>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</si>
  <si>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</si>
  <si>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</si>
  <si>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</si>
  <si>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</si>
  <si>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</si>
  <si>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</si>
  <si>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</si>
  <si>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</si>
  <si>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</si>
  <si>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</si>
  <si>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</si>
  <si>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</si>
  <si>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</si>
  <si>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</si>
  <si>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</si>
  <si>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</si>
  <si>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</si>
  <si>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/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</si>
  <si>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</si>
  <si>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</si>
  <si>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</si>
  <si>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</si>
  <si>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</si>
  <si>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</si>
  <si>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</si>
  <si>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</si>
  <si>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</si>
  <si>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</si>
  <si>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</si>
  <si>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سرمایه‌ گذاری‌ البرز(هلدینگ‌</t>
  </si>
  <si>
    <t>1402/03/31</t>
  </si>
  <si>
    <t>آریان کیمیا تک</t>
  </si>
  <si>
    <t>1402/03/28</t>
  </si>
  <si>
    <t>صنایع گلدیران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</si>
  <si>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</si>
  <si>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</si>
  <si>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</si>
  <si>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</si>
  <si>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</si>
  <si>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داروسازی شهید قاضی</t>
  </si>
  <si>
    <t>پالایش نفت بندرعباس</t>
  </si>
  <si>
    <t>فولاد شاهرود</t>
  </si>
  <si>
    <t>بین المللی توسعه ص. معادن غدیر</t>
  </si>
  <si>
    <t>اسنادخزانه-م6بودجه99-020321</t>
  </si>
  <si>
    <t>گواهی اعتبار مولد سامان0204</t>
  </si>
  <si>
    <t>اسنادخزانه-م6بودجه00-030723</t>
  </si>
  <si>
    <t>اسنادخزانه-م1بودجه00-030821</t>
  </si>
  <si>
    <t>اسناد خزانه-م9بودجه00-031101</t>
  </si>
  <si>
    <t>اسنادخزانه-م4بودجه99-011215</t>
  </si>
  <si>
    <t>گام بانک تجارت0204</t>
  </si>
  <si>
    <t>اسنادخزانه-م5بودجه99-020218</t>
  </si>
  <si>
    <t>اسنادخزانه-م7بودجه99-020704</t>
  </si>
  <si>
    <t>اسنادخزانه-م7بودجه00-030912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</si>
  <si>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</si>
  <si>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</si>
  <si>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</si>
  <si>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</si>
  <si>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</si>
  <si>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</si>
  <si>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</si>
  <si>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</si>
  <si>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</si>
  <si>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</si>
  <si>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</si>
  <si>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</si>
  <si>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</si>
  <si>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</si>
  <si>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</si>
  <si>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</si>
  <si>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-</t>
  </si>
  <si>
    <t>از ابتدای سال مالی</t>
  </si>
  <si>
    <t>تا پایان ماه</t>
  </si>
  <si>
    <t>1402/05/01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</si>
</sst>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8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b/>
      <sz val="20"/>
      <color rgb="FF000000"/>
      <name val="B Mitra"/>
      <charset val="178"/>
    </font>
    <font>
      <sz val="20"/>
      <name val="B Mitra"/>
      <charset val="178"/>
    </font>
    <font>
      <sz val="20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0" fontId="2" fillId="0" borderId="1" xfId="0" applyFont="1" applyBorder="1"/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6" fillId="0" borderId="0" xfId="0" applyFont="1"/>
    <xf numFmtId="37" fontId="6" fillId="0" borderId="0" xfId="0" applyNumberFormat="1" applyFont="1" applyAlignment="1">
      <alignment horizontal="center"/>
    </xf>
    <xf numFmtId="37" fontId="6" fillId="0" borderId="2" xfId="0" applyNumberFormat="1" applyFont="1" applyBorder="1" applyAlignment="1">
      <alignment horizontal="center"/>
    </xf>
    <xf numFmtId="3" fontId="6" fillId="0" borderId="0" xfId="0" applyNumberFormat="1" applyFont="1"/>
    <xf numFmtId="37" fontId="6" fillId="0" borderId="0" xfId="0" applyNumberFormat="1" applyFont="1"/>
    <xf numFmtId="3" fontId="7" fillId="0" borderId="0" xfId="0" applyNumberFormat="1" applyFont="1"/>
    <xf numFmtId="10" fontId="2" fillId="0" borderId="2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238125</xdr:colOff>
          <xdr:row>33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74E12EC-9CB1-2AC8-6901-1E4B9328D7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15C4-575E-4C76-B3E1-5E07784C19AF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238125</xdr:colOff>
                <xdr:row>33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46"/>
  <sheetViews>
    <sheetView rightToLeft="1" topLeftCell="A34" workbookViewId="0">
      <selection activeCell="Q42" sqref="Q42"/>
    </sheetView>
  </sheetViews>
  <sheetFormatPr defaultRowHeight="24"/>
  <cols>
    <col min="1" max="1" width="32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122</v>
      </c>
      <c r="C6" s="22" t="s">
        <v>120</v>
      </c>
      <c r="D6" s="22" t="s">
        <v>120</v>
      </c>
      <c r="E6" s="22" t="s">
        <v>120</v>
      </c>
      <c r="F6" s="22" t="s">
        <v>120</v>
      </c>
      <c r="G6" s="22" t="s">
        <v>120</v>
      </c>
      <c r="H6" s="22" t="s">
        <v>120</v>
      </c>
      <c r="I6" s="22" t="s">
        <v>120</v>
      </c>
      <c r="K6" s="22" t="s">
        <v>121</v>
      </c>
      <c r="L6" s="22" t="s">
        <v>121</v>
      </c>
      <c r="M6" s="22" t="s">
        <v>121</v>
      </c>
      <c r="N6" s="22" t="s">
        <v>121</v>
      </c>
      <c r="O6" s="22" t="s">
        <v>121</v>
      </c>
      <c r="P6" s="22" t="s">
        <v>121</v>
      </c>
      <c r="Q6" s="22" t="s">
        <v>121</v>
      </c>
    </row>
    <row r="7" spans="1:17" ht="24.75">
      <c r="A7" s="22" t="s">
        <v>122</v>
      </c>
      <c r="C7" s="22" t="s">
        <v>168</v>
      </c>
      <c r="E7" s="22" t="s">
        <v>165</v>
      </c>
      <c r="G7" s="22" t="s">
        <v>166</v>
      </c>
      <c r="I7" s="22" t="s">
        <v>169</v>
      </c>
      <c r="K7" s="22" t="s">
        <v>168</v>
      </c>
      <c r="M7" s="22" t="s">
        <v>165</v>
      </c>
      <c r="O7" s="22" t="s">
        <v>166</v>
      </c>
      <c r="Q7" s="22" t="s">
        <v>169</v>
      </c>
    </row>
    <row r="8" spans="1:17">
      <c r="A8" s="1" t="s">
        <v>57</v>
      </c>
      <c r="C8" s="12">
        <v>0</v>
      </c>
      <c r="D8" s="12"/>
      <c r="E8" s="12">
        <v>0</v>
      </c>
      <c r="F8" s="12"/>
      <c r="G8" s="12">
        <v>28047223702</v>
      </c>
      <c r="H8" s="12"/>
      <c r="I8" s="12">
        <f>G8+E8+C8</f>
        <v>28047223702</v>
      </c>
      <c r="J8" s="12"/>
      <c r="K8" s="12">
        <v>0</v>
      </c>
      <c r="L8" s="12"/>
      <c r="M8" s="12">
        <v>0</v>
      </c>
      <c r="N8" s="12"/>
      <c r="O8" s="12">
        <v>39871399507</v>
      </c>
      <c r="P8" s="12"/>
      <c r="Q8" s="12">
        <f t="shared" ref="Q8:Q42" si="0">O8+M8+K8</f>
        <v>39871399507</v>
      </c>
    </row>
    <row r="9" spans="1:17">
      <c r="A9" s="1" t="s">
        <v>154</v>
      </c>
      <c r="C9" s="12">
        <v>0</v>
      </c>
      <c r="D9" s="12"/>
      <c r="E9" s="12">
        <v>0</v>
      </c>
      <c r="F9" s="12"/>
      <c r="G9" s="12">
        <v>0</v>
      </c>
      <c r="H9" s="12"/>
      <c r="I9" s="12">
        <f t="shared" ref="I9:I43" si="1">G9+E9+C9</f>
        <v>0</v>
      </c>
      <c r="J9" s="12"/>
      <c r="K9" s="12">
        <v>0</v>
      </c>
      <c r="L9" s="12"/>
      <c r="M9" s="12">
        <v>0</v>
      </c>
      <c r="N9" s="12"/>
      <c r="O9" s="12">
        <v>27885180</v>
      </c>
      <c r="P9" s="12"/>
      <c r="Q9" s="12">
        <f t="shared" si="0"/>
        <v>27885180</v>
      </c>
    </row>
    <row r="10" spans="1:17">
      <c r="A10" s="1" t="s">
        <v>65</v>
      </c>
      <c r="C10" s="12">
        <v>0</v>
      </c>
      <c r="D10" s="12"/>
      <c r="E10" s="12">
        <v>3650379017</v>
      </c>
      <c r="F10" s="12"/>
      <c r="G10" s="12">
        <v>0</v>
      </c>
      <c r="H10" s="12"/>
      <c r="I10" s="12">
        <f t="shared" si="1"/>
        <v>3650379017</v>
      </c>
      <c r="J10" s="12"/>
      <c r="K10" s="12">
        <v>0</v>
      </c>
      <c r="L10" s="12"/>
      <c r="M10" s="12">
        <v>8174313008</v>
      </c>
      <c r="N10" s="12"/>
      <c r="O10" s="12">
        <v>6164219767</v>
      </c>
      <c r="P10" s="12"/>
      <c r="Q10" s="12">
        <f t="shared" si="0"/>
        <v>14338532775</v>
      </c>
    </row>
    <row r="11" spans="1:17">
      <c r="A11" s="1" t="s">
        <v>130</v>
      </c>
      <c r="C11" s="12">
        <v>0</v>
      </c>
      <c r="D11" s="12"/>
      <c r="E11" s="12">
        <v>0</v>
      </c>
      <c r="F11" s="12"/>
      <c r="G11" s="12">
        <v>0</v>
      </c>
      <c r="H11" s="12"/>
      <c r="I11" s="12">
        <f t="shared" si="1"/>
        <v>0</v>
      </c>
      <c r="J11" s="12"/>
      <c r="K11" s="12">
        <v>37828264</v>
      </c>
      <c r="L11" s="12"/>
      <c r="M11" s="12">
        <v>0</v>
      </c>
      <c r="N11" s="12"/>
      <c r="O11" s="12">
        <v>94448682</v>
      </c>
      <c r="P11" s="12"/>
      <c r="Q11" s="12">
        <f t="shared" si="0"/>
        <v>132276946</v>
      </c>
    </row>
    <row r="12" spans="1:17">
      <c r="A12" s="1" t="s">
        <v>33</v>
      </c>
      <c r="C12" s="12">
        <v>0</v>
      </c>
      <c r="D12" s="12"/>
      <c r="E12" s="12">
        <v>740319093</v>
      </c>
      <c r="F12" s="12"/>
      <c r="G12" s="12">
        <v>0</v>
      </c>
      <c r="H12" s="12"/>
      <c r="I12" s="12">
        <f t="shared" si="1"/>
        <v>740319093</v>
      </c>
      <c r="J12" s="12"/>
      <c r="K12" s="12">
        <v>0</v>
      </c>
      <c r="L12" s="12"/>
      <c r="M12" s="12">
        <v>1360889852</v>
      </c>
      <c r="N12" s="12"/>
      <c r="O12" s="12">
        <v>-2947581595</v>
      </c>
      <c r="P12" s="12"/>
      <c r="Q12" s="12">
        <f t="shared" si="0"/>
        <v>-1586691743</v>
      </c>
    </row>
    <row r="13" spans="1:17">
      <c r="A13" s="1" t="s">
        <v>36</v>
      </c>
      <c r="C13" s="12">
        <v>0</v>
      </c>
      <c r="D13" s="12"/>
      <c r="E13" s="12">
        <v>1539719852</v>
      </c>
      <c r="F13" s="12"/>
      <c r="G13" s="12">
        <v>0</v>
      </c>
      <c r="H13" s="12"/>
      <c r="I13" s="12">
        <f t="shared" si="1"/>
        <v>1539719852</v>
      </c>
      <c r="J13" s="12"/>
      <c r="K13" s="12">
        <v>0</v>
      </c>
      <c r="L13" s="12"/>
      <c r="M13" s="12">
        <v>7906018872</v>
      </c>
      <c r="N13" s="12"/>
      <c r="O13" s="12">
        <v>-101730039</v>
      </c>
      <c r="P13" s="12"/>
      <c r="Q13" s="12">
        <f t="shared" si="0"/>
        <v>7804288833</v>
      </c>
    </row>
    <row r="14" spans="1:17">
      <c r="A14" s="1" t="s">
        <v>78</v>
      </c>
      <c r="C14" s="12">
        <v>2040065162</v>
      </c>
      <c r="D14" s="12"/>
      <c r="E14" s="12">
        <v>-2040200569</v>
      </c>
      <c r="F14" s="12"/>
      <c r="G14" s="12">
        <v>0</v>
      </c>
      <c r="H14" s="12"/>
      <c r="I14" s="12">
        <f t="shared" si="1"/>
        <v>-135407</v>
      </c>
      <c r="J14" s="12"/>
      <c r="K14" s="12">
        <v>14882355987</v>
      </c>
      <c r="L14" s="12"/>
      <c r="M14" s="12">
        <v>-10841425213</v>
      </c>
      <c r="N14" s="12"/>
      <c r="O14" s="12">
        <v>484278030</v>
      </c>
      <c r="P14" s="12"/>
      <c r="Q14" s="12">
        <f t="shared" si="0"/>
        <v>4525208804</v>
      </c>
    </row>
    <row r="15" spans="1:17">
      <c r="A15" s="1" t="s">
        <v>155</v>
      </c>
      <c r="C15" s="12">
        <v>0</v>
      </c>
      <c r="D15" s="12"/>
      <c r="E15" s="12">
        <v>0</v>
      </c>
      <c r="F15" s="12"/>
      <c r="G15" s="12">
        <v>0</v>
      </c>
      <c r="H15" s="12"/>
      <c r="I15" s="12">
        <f t="shared" si="1"/>
        <v>0</v>
      </c>
      <c r="J15" s="12"/>
      <c r="K15" s="12">
        <v>0</v>
      </c>
      <c r="L15" s="12"/>
      <c r="M15" s="12">
        <v>0</v>
      </c>
      <c r="N15" s="12"/>
      <c r="O15" s="12">
        <v>8720281380</v>
      </c>
      <c r="P15" s="12"/>
      <c r="Q15" s="12">
        <f t="shared" si="0"/>
        <v>8720281380</v>
      </c>
    </row>
    <row r="16" spans="1:17">
      <c r="A16" s="1" t="s">
        <v>27</v>
      </c>
      <c r="C16" s="12">
        <v>0</v>
      </c>
      <c r="D16" s="12"/>
      <c r="E16" s="12">
        <v>-20550274</v>
      </c>
      <c r="F16" s="12"/>
      <c r="G16" s="12">
        <v>0</v>
      </c>
      <c r="H16" s="12"/>
      <c r="I16" s="12">
        <f t="shared" si="1"/>
        <v>-20550274</v>
      </c>
      <c r="J16" s="12"/>
      <c r="K16" s="12">
        <v>0</v>
      </c>
      <c r="L16" s="12"/>
      <c r="M16" s="12">
        <v>323206807</v>
      </c>
      <c r="N16" s="12"/>
      <c r="O16" s="12">
        <v>1590978387</v>
      </c>
      <c r="P16" s="12"/>
      <c r="Q16" s="12">
        <f t="shared" si="0"/>
        <v>1914185194</v>
      </c>
    </row>
    <row r="17" spans="1:17">
      <c r="A17" s="1" t="s">
        <v>156</v>
      </c>
      <c r="C17" s="12">
        <v>0</v>
      </c>
      <c r="D17" s="12"/>
      <c r="E17" s="12">
        <v>0</v>
      </c>
      <c r="F17" s="12"/>
      <c r="G17" s="12">
        <v>0</v>
      </c>
      <c r="H17" s="12"/>
      <c r="I17" s="12">
        <f t="shared" si="1"/>
        <v>0</v>
      </c>
      <c r="J17" s="12"/>
      <c r="K17" s="12">
        <v>0</v>
      </c>
      <c r="L17" s="12"/>
      <c r="M17" s="12">
        <v>0</v>
      </c>
      <c r="N17" s="12"/>
      <c r="O17" s="12">
        <v>1215994563</v>
      </c>
      <c r="P17" s="12"/>
      <c r="Q17" s="12">
        <f t="shared" si="0"/>
        <v>1215994563</v>
      </c>
    </row>
    <row r="18" spans="1:17">
      <c r="A18" s="1" t="s">
        <v>59</v>
      </c>
      <c r="C18" s="12">
        <v>0</v>
      </c>
      <c r="D18" s="12"/>
      <c r="E18" s="12">
        <v>669617706</v>
      </c>
      <c r="F18" s="12"/>
      <c r="G18" s="12">
        <v>0</v>
      </c>
      <c r="H18" s="12"/>
      <c r="I18" s="12">
        <f t="shared" si="1"/>
        <v>669617706</v>
      </c>
      <c r="J18" s="12"/>
      <c r="K18" s="12">
        <v>0</v>
      </c>
      <c r="L18" s="12"/>
      <c r="M18" s="12">
        <v>3758686964</v>
      </c>
      <c r="N18" s="12"/>
      <c r="O18" s="12">
        <v>5294451156</v>
      </c>
      <c r="P18" s="12"/>
      <c r="Q18" s="12">
        <f t="shared" si="0"/>
        <v>9053138120</v>
      </c>
    </row>
    <row r="19" spans="1:17">
      <c r="A19" s="1" t="s">
        <v>157</v>
      </c>
      <c r="C19" s="12">
        <v>0</v>
      </c>
      <c r="D19" s="12"/>
      <c r="E19" s="12">
        <v>0</v>
      </c>
      <c r="F19" s="12"/>
      <c r="G19" s="12">
        <v>0</v>
      </c>
      <c r="H19" s="12"/>
      <c r="I19" s="12">
        <f t="shared" si="1"/>
        <v>0</v>
      </c>
      <c r="J19" s="12"/>
      <c r="K19" s="12">
        <v>0</v>
      </c>
      <c r="L19" s="12"/>
      <c r="M19" s="12">
        <v>0</v>
      </c>
      <c r="N19" s="12"/>
      <c r="O19" s="12">
        <v>3702677773</v>
      </c>
      <c r="P19" s="12"/>
      <c r="Q19" s="12">
        <f t="shared" si="0"/>
        <v>3702677773</v>
      </c>
    </row>
    <row r="20" spans="1:17">
      <c r="A20" s="1" t="s">
        <v>158</v>
      </c>
      <c r="C20" s="12">
        <v>0</v>
      </c>
      <c r="D20" s="12"/>
      <c r="E20" s="12">
        <v>0</v>
      </c>
      <c r="F20" s="12"/>
      <c r="G20" s="12">
        <v>0</v>
      </c>
      <c r="H20" s="12"/>
      <c r="I20" s="12">
        <f t="shared" si="1"/>
        <v>0</v>
      </c>
      <c r="J20" s="12"/>
      <c r="K20" s="12">
        <v>0</v>
      </c>
      <c r="L20" s="12"/>
      <c r="M20" s="12">
        <v>0</v>
      </c>
      <c r="N20" s="12"/>
      <c r="O20" s="12">
        <v>2223818863</v>
      </c>
      <c r="P20" s="12"/>
      <c r="Q20" s="12">
        <f t="shared" si="0"/>
        <v>2223818863</v>
      </c>
    </row>
    <row r="21" spans="1:17">
      <c r="A21" s="1" t="s">
        <v>132</v>
      </c>
      <c r="C21" s="12">
        <v>0</v>
      </c>
      <c r="D21" s="12"/>
      <c r="E21" s="12">
        <v>0</v>
      </c>
      <c r="F21" s="12"/>
      <c r="G21" s="12">
        <v>0</v>
      </c>
      <c r="H21" s="12"/>
      <c r="I21" s="12">
        <f t="shared" si="1"/>
        <v>0</v>
      </c>
      <c r="J21" s="12"/>
      <c r="K21" s="12">
        <v>453867290</v>
      </c>
      <c r="L21" s="12"/>
      <c r="M21" s="12">
        <v>0</v>
      </c>
      <c r="N21" s="12"/>
      <c r="O21" s="12">
        <v>-516967705</v>
      </c>
      <c r="P21" s="12"/>
      <c r="Q21" s="12">
        <f t="shared" si="0"/>
        <v>-63100415</v>
      </c>
    </row>
    <row r="22" spans="1:17">
      <c r="A22" s="1" t="s">
        <v>159</v>
      </c>
      <c r="C22" s="12">
        <v>0</v>
      </c>
      <c r="D22" s="12"/>
      <c r="E22" s="12">
        <v>0</v>
      </c>
      <c r="F22" s="12"/>
      <c r="G22" s="12">
        <v>0</v>
      </c>
      <c r="H22" s="12"/>
      <c r="I22" s="12">
        <f t="shared" si="1"/>
        <v>0</v>
      </c>
      <c r="J22" s="12"/>
      <c r="K22" s="12">
        <v>0</v>
      </c>
      <c r="L22" s="12"/>
      <c r="M22" s="12">
        <v>0</v>
      </c>
      <c r="N22" s="12"/>
      <c r="O22" s="12">
        <v>50027936</v>
      </c>
      <c r="P22" s="12"/>
      <c r="Q22" s="12">
        <f t="shared" si="0"/>
        <v>50027936</v>
      </c>
    </row>
    <row r="23" spans="1:17">
      <c r="A23" s="1" t="s">
        <v>160</v>
      </c>
      <c r="C23" s="12">
        <v>0</v>
      </c>
      <c r="D23" s="12"/>
      <c r="E23" s="12">
        <v>0</v>
      </c>
      <c r="F23" s="12"/>
      <c r="G23" s="12">
        <v>0</v>
      </c>
      <c r="H23" s="12"/>
      <c r="I23" s="12">
        <f t="shared" si="1"/>
        <v>0</v>
      </c>
      <c r="J23" s="12"/>
      <c r="K23" s="12">
        <v>0</v>
      </c>
      <c r="L23" s="12"/>
      <c r="M23" s="12">
        <v>0</v>
      </c>
      <c r="N23" s="12"/>
      <c r="O23" s="12">
        <v>5774163947</v>
      </c>
      <c r="P23" s="12"/>
      <c r="Q23" s="12">
        <f t="shared" si="0"/>
        <v>5774163947</v>
      </c>
    </row>
    <row r="24" spans="1:17">
      <c r="A24" s="1" t="s">
        <v>44</v>
      </c>
      <c r="C24" s="12">
        <v>0</v>
      </c>
      <c r="D24" s="12"/>
      <c r="E24" s="12">
        <v>-72786</v>
      </c>
      <c r="F24" s="12"/>
      <c r="G24" s="12">
        <v>0</v>
      </c>
      <c r="H24" s="12"/>
      <c r="I24" s="12">
        <f t="shared" si="1"/>
        <v>-72786</v>
      </c>
      <c r="J24" s="12"/>
      <c r="K24" s="12">
        <v>0</v>
      </c>
      <c r="L24" s="12"/>
      <c r="M24" s="12">
        <v>1527870</v>
      </c>
      <c r="N24" s="12"/>
      <c r="O24" s="12">
        <v>544655612</v>
      </c>
      <c r="P24" s="12"/>
      <c r="Q24" s="12">
        <f t="shared" si="0"/>
        <v>546183482</v>
      </c>
    </row>
    <row r="25" spans="1:17">
      <c r="A25" s="1" t="s">
        <v>30</v>
      </c>
      <c r="C25" s="12">
        <v>0</v>
      </c>
      <c r="D25" s="12"/>
      <c r="E25" s="12">
        <v>938450</v>
      </c>
      <c r="F25" s="12"/>
      <c r="G25" s="12">
        <v>0</v>
      </c>
      <c r="H25" s="12"/>
      <c r="I25" s="12">
        <f t="shared" si="1"/>
        <v>938450</v>
      </c>
      <c r="J25" s="12"/>
      <c r="K25" s="12">
        <v>0</v>
      </c>
      <c r="L25" s="12"/>
      <c r="M25" s="12">
        <v>7809293</v>
      </c>
      <c r="N25" s="12"/>
      <c r="O25" s="12">
        <v>1488635143</v>
      </c>
      <c r="P25" s="12"/>
      <c r="Q25" s="12">
        <f t="shared" si="0"/>
        <v>1496444436</v>
      </c>
    </row>
    <row r="26" spans="1:17">
      <c r="A26" s="1" t="s">
        <v>161</v>
      </c>
      <c r="C26" s="12">
        <v>0</v>
      </c>
      <c r="D26" s="12"/>
      <c r="E26" s="12">
        <v>0</v>
      </c>
      <c r="F26" s="12"/>
      <c r="G26" s="12">
        <v>0</v>
      </c>
      <c r="H26" s="12"/>
      <c r="I26" s="12">
        <f t="shared" si="1"/>
        <v>0</v>
      </c>
      <c r="J26" s="12"/>
      <c r="K26" s="12">
        <v>0</v>
      </c>
      <c r="L26" s="12"/>
      <c r="M26" s="12">
        <v>0</v>
      </c>
      <c r="N26" s="12"/>
      <c r="O26" s="12">
        <v>1343852</v>
      </c>
      <c r="P26" s="12"/>
      <c r="Q26" s="12">
        <f t="shared" si="0"/>
        <v>1343852</v>
      </c>
    </row>
    <row r="27" spans="1:17">
      <c r="A27" s="1" t="s">
        <v>162</v>
      </c>
      <c r="C27" s="12">
        <v>0</v>
      </c>
      <c r="D27" s="12"/>
      <c r="E27" s="12">
        <v>0</v>
      </c>
      <c r="F27" s="12"/>
      <c r="G27" s="12">
        <v>0</v>
      </c>
      <c r="H27" s="12"/>
      <c r="I27" s="12">
        <f t="shared" si="1"/>
        <v>0</v>
      </c>
      <c r="J27" s="12"/>
      <c r="K27" s="12">
        <v>0</v>
      </c>
      <c r="L27" s="12"/>
      <c r="M27" s="12">
        <v>0</v>
      </c>
      <c r="N27" s="12"/>
      <c r="O27" s="12">
        <v>1071616638</v>
      </c>
      <c r="P27" s="12"/>
      <c r="Q27" s="12">
        <f t="shared" si="0"/>
        <v>1071616638</v>
      </c>
    </row>
    <row r="28" spans="1:17">
      <c r="A28" s="1" t="s">
        <v>63</v>
      </c>
      <c r="C28" s="12">
        <v>0</v>
      </c>
      <c r="D28" s="12"/>
      <c r="E28" s="12">
        <v>3821476240</v>
      </c>
      <c r="F28" s="12"/>
      <c r="G28" s="12">
        <v>0</v>
      </c>
      <c r="H28" s="12"/>
      <c r="I28" s="12">
        <f t="shared" si="1"/>
        <v>3821476240</v>
      </c>
      <c r="J28" s="12"/>
      <c r="K28" s="12">
        <v>0</v>
      </c>
      <c r="L28" s="12"/>
      <c r="M28" s="12">
        <v>8501075207</v>
      </c>
      <c r="N28" s="12"/>
      <c r="O28" s="12">
        <v>22718342317</v>
      </c>
      <c r="P28" s="12"/>
      <c r="Q28" s="12">
        <f t="shared" si="0"/>
        <v>31219417524</v>
      </c>
    </row>
    <row r="29" spans="1:17">
      <c r="A29" s="1" t="s">
        <v>68</v>
      </c>
      <c r="C29" s="12">
        <v>0</v>
      </c>
      <c r="D29" s="12"/>
      <c r="E29" s="12">
        <v>291703839</v>
      </c>
      <c r="F29" s="12"/>
      <c r="G29" s="12">
        <v>0</v>
      </c>
      <c r="H29" s="12"/>
      <c r="I29" s="12">
        <f t="shared" si="1"/>
        <v>291703839</v>
      </c>
      <c r="J29" s="12"/>
      <c r="K29" s="12">
        <v>0</v>
      </c>
      <c r="L29" s="12"/>
      <c r="M29" s="12">
        <v>1742641129</v>
      </c>
      <c r="N29" s="12"/>
      <c r="O29" s="12">
        <v>859855086</v>
      </c>
      <c r="P29" s="12"/>
      <c r="Q29" s="12">
        <f t="shared" si="0"/>
        <v>2602496215</v>
      </c>
    </row>
    <row r="30" spans="1:17">
      <c r="A30" s="1" t="s">
        <v>127</v>
      </c>
      <c r="C30" s="12">
        <v>0</v>
      </c>
      <c r="D30" s="12"/>
      <c r="E30" s="12">
        <v>0</v>
      </c>
      <c r="F30" s="12"/>
      <c r="G30" s="12">
        <v>0</v>
      </c>
      <c r="H30" s="12"/>
      <c r="I30" s="12">
        <f t="shared" si="1"/>
        <v>0</v>
      </c>
      <c r="J30" s="12"/>
      <c r="K30" s="12">
        <v>3820286</v>
      </c>
      <c r="L30" s="12"/>
      <c r="M30" s="12">
        <v>0</v>
      </c>
      <c r="N30" s="12"/>
      <c r="O30" s="12">
        <v>108667063</v>
      </c>
      <c r="P30" s="12"/>
      <c r="Q30" s="12">
        <f t="shared" si="0"/>
        <v>112487349</v>
      </c>
    </row>
    <row r="31" spans="1:17">
      <c r="A31" s="1" t="s">
        <v>163</v>
      </c>
      <c r="C31" s="12">
        <v>0</v>
      </c>
      <c r="D31" s="12"/>
      <c r="E31" s="12">
        <v>0</v>
      </c>
      <c r="F31" s="12"/>
      <c r="G31" s="12">
        <v>0</v>
      </c>
      <c r="H31" s="12"/>
      <c r="I31" s="12">
        <f t="shared" si="1"/>
        <v>0</v>
      </c>
      <c r="J31" s="12"/>
      <c r="K31" s="12">
        <v>0</v>
      </c>
      <c r="L31" s="12"/>
      <c r="M31" s="12">
        <v>0</v>
      </c>
      <c r="N31" s="12"/>
      <c r="O31" s="12">
        <v>1583516937</v>
      </c>
      <c r="P31" s="12"/>
      <c r="Q31" s="12">
        <f t="shared" si="0"/>
        <v>1583516937</v>
      </c>
    </row>
    <row r="32" spans="1:17">
      <c r="A32" s="1" t="s">
        <v>47</v>
      </c>
      <c r="C32" s="12">
        <v>0</v>
      </c>
      <c r="D32" s="12"/>
      <c r="E32" s="12">
        <v>-2479549</v>
      </c>
      <c r="F32" s="12"/>
      <c r="G32" s="12">
        <v>0</v>
      </c>
      <c r="H32" s="12"/>
      <c r="I32" s="12">
        <f t="shared" si="1"/>
        <v>-2479549</v>
      </c>
      <c r="J32" s="12"/>
      <c r="K32" s="12">
        <v>0</v>
      </c>
      <c r="L32" s="12"/>
      <c r="M32" s="12">
        <v>310501711</v>
      </c>
      <c r="N32" s="12"/>
      <c r="O32" s="12">
        <v>5113278059</v>
      </c>
      <c r="P32" s="12"/>
      <c r="Q32" s="12">
        <f t="shared" si="0"/>
        <v>5423779770</v>
      </c>
    </row>
    <row r="33" spans="1:17">
      <c r="A33" s="1" t="s">
        <v>75</v>
      </c>
      <c r="C33" s="12">
        <v>195555003</v>
      </c>
      <c r="D33" s="12"/>
      <c r="E33" s="12">
        <v>-805830308</v>
      </c>
      <c r="F33" s="12"/>
      <c r="G33" s="12">
        <v>0</v>
      </c>
      <c r="H33" s="12"/>
      <c r="I33" s="12">
        <f t="shared" si="1"/>
        <v>-610275305</v>
      </c>
      <c r="J33" s="12"/>
      <c r="K33" s="12">
        <v>282203841</v>
      </c>
      <c r="L33" s="12"/>
      <c r="M33" s="12">
        <v>-941524344</v>
      </c>
      <c r="N33" s="12"/>
      <c r="O33" s="12">
        <v>0</v>
      </c>
      <c r="P33" s="12"/>
      <c r="Q33" s="12">
        <f t="shared" si="0"/>
        <v>-659320503</v>
      </c>
    </row>
    <row r="34" spans="1:17">
      <c r="A34" s="1" t="s">
        <v>54</v>
      </c>
      <c r="C34" s="12">
        <v>1789267967</v>
      </c>
      <c r="D34" s="12"/>
      <c r="E34" s="12">
        <v>-786955430</v>
      </c>
      <c r="F34" s="12"/>
      <c r="G34" s="12">
        <v>0</v>
      </c>
      <c r="H34" s="12"/>
      <c r="I34" s="12">
        <f t="shared" si="1"/>
        <v>1002312537</v>
      </c>
      <c r="J34" s="12"/>
      <c r="K34" s="12">
        <v>2716465862</v>
      </c>
      <c r="L34" s="12"/>
      <c r="M34" s="12">
        <v>-3367385429</v>
      </c>
      <c r="N34" s="12"/>
      <c r="O34" s="12">
        <v>0</v>
      </c>
      <c r="P34" s="12"/>
      <c r="Q34" s="12">
        <f t="shared" si="0"/>
        <v>-650919567</v>
      </c>
    </row>
    <row r="35" spans="1:17">
      <c r="A35" s="1" t="s">
        <v>23</v>
      </c>
      <c r="C35" s="12">
        <v>1227928519</v>
      </c>
      <c r="D35" s="12"/>
      <c r="E35" s="12">
        <v>849123794</v>
      </c>
      <c r="F35" s="12"/>
      <c r="G35" s="12">
        <v>0</v>
      </c>
      <c r="H35" s="12"/>
      <c r="I35" s="12">
        <f t="shared" si="1"/>
        <v>2077052313</v>
      </c>
      <c r="J35" s="12"/>
      <c r="K35" s="12">
        <v>2000850001</v>
      </c>
      <c r="L35" s="12"/>
      <c r="M35" s="12">
        <v>-1745799529</v>
      </c>
      <c r="N35" s="12"/>
      <c r="O35" s="12">
        <v>0</v>
      </c>
      <c r="P35" s="12"/>
      <c r="Q35" s="12">
        <f t="shared" si="0"/>
        <v>255050472</v>
      </c>
    </row>
    <row r="36" spans="1:17">
      <c r="A36" s="1" t="s">
        <v>72</v>
      </c>
      <c r="C36" s="12">
        <v>0</v>
      </c>
      <c r="D36" s="12"/>
      <c r="E36" s="12">
        <v>1676003532</v>
      </c>
      <c r="F36" s="12"/>
      <c r="G36" s="12">
        <v>0</v>
      </c>
      <c r="H36" s="12"/>
      <c r="I36" s="12">
        <f t="shared" si="1"/>
        <v>1676003532</v>
      </c>
      <c r="J36" s="12"/>
      <c r="K36" s="12">
        <v>0</v>
      </c>
      <c r="L36" s="12"/>
      <c r="M36" s="12">
        <v>-4073823849</v>
      </c>
      <c r="N36" s="12"/>
      <c r="O36" s="12">
        <v>0</v>
      </c>
      <c r="P36" s="12"/>
      <c r="Q36" s="12">
        <f t="shared" si="0"/>
        <v>-4073823849</v>
      </c>
    </row>
    <row r="37" spans="1:17">
      <c r="A37" s="1" t="s">
        <v>71</v>
      </c>
      <c r="C37" s="12">
        <v>0</v>
      </c>
      <c r="D37" s="12"/>
      <c r="E37" s="12">
        <v>-725308169</v>
      </c>
      <c r="F37" s="12"/>
      <c r="G37" s="12">
        <v>0</v>
      </c>
      <c r="H37" s="12"/>
      <c r="I37" s="12">
        <f t="shared" si="1"/>
        <v>-725308169</v>
      </c>
      <c r="J37" s="12"/>
      <c r="K37" s="12">
        <v>0</v>
      </c>
      <c r="L37" s="12"/>
      <c r="M37" s="12">
        <v>-1272055855</v>
      </c>
      <c r="N37" s="12"/>
      <c r="O37" s="12">
        <v>0</v>
      </c>
      <c r="P37" s="12"/>
      <c r="Q37" s="12">
        <f t="shared" si="0"/>
        <v>-1272055855</v>
      </c>
    </row>
    <row r="38" spans="1:17">
      <c r="A38" s="1" t="s">
        <v>62</v>
      </c>
      <c r="C38" s="12">
        <v>0</v>
      </c>
      <c r="D38" s="12"/>
      <c r="E38" s="12">
        <v>225679086</v>
      </c>
      <c r="F38" s="12"/>
      <c r="G38" s="12">
        <v>0</v>
      </c>
      <c r="H38" s="12"/>
      <c r="I38" s="12">
        <f t="shared" si="1"/>
        <v>225679086</v>
      </c>
      <c r="J38" s="12"/>
      <c r="K38" s="12">
        <v>0</v>
      </c>
      <c r="L38" s="12"/>
      <c r="M38" s="12">
        <v>1392247609</v>
      </c>
      <c r="N38" s="12"/>
      <c r="O38" s="12">
        <v>0</v>
      </c>
      <c r="P38" s="12"/>
      <c r="Q38" s="12">
        <f t="shared" si="0"/>
        <v>1392247609</v>
      </c>
    </row>
    <row r="39" spans="1:17">
      <c r="A39" s="1" t="s">
        <v>42</v>
      </c>
      <c r="C39" s="12">
        <v>0</v>
      </c>
      <c r="D39" s="12"/>
      <c r="E39" s="12">
        <v>440080</v>
      </c>
      <c r="F39" s="12"/>
      <c r="G39" s="12">
        <v>0</v>
      </c>
      <c r="H39" s="12"/>
      <c r="I39" s="12">
        <f t="shared" si="1"/>
        <v>440080</v>
      </c>
      <c r="J39" s="12"/>
      <c r="K39" s="12">
        <v>0</v>
      </c>
      <c r="L39" s="12"/>
      <c r="M39" s="12">
        <v>3083921</v>
      </c>
      <c r="N39" s="12"/>
      <c r="O39" s="12">
        <v>0</v>
      </c>
      <c r="P39" s="12"/>
      <c r="Q39" s="12">
        <f t="shared" si="0"/>
        <v>3083921</v>
      </c>
    </row>
    <row r="40" spans="1:17">
      <c r="A40" s="1" t="s">
        <v>39</v>
      </c>
      <c r="C40" s="12">
        <v>0</v>
      </c>
      <c r="D40" s="12"/>
      <c r="E40" s="12">
        <v>238937</v>
      </c>
      <c r="F40" s="12"/>
      <c r="G40" s="12">
        <v>0</v>
      </c>
      <c r="H40" s="12"/>
      <c r="I40" s="12">
        <f t="shared" si="1"/>
        <v>238937</v>
      </c>
      <c r="J40" s="12"/>
      <c r="K40" s="12">
        <v>0</v>
      </c>
      <c r="L40" s="12"/>
      <c r="M40" s="12">
        <v>1540001</v>
      </c>
      <c r="N40" s="12"/>
      <c r="O40" s="12">
        <v>0</v>
      </c>
      <c r="P40" s="12"/>
      <c r="Q40" s="12">
        <f t="shared" si="0"/>
        <v>1540001</v>
      </c>
    </row>
    <row r="41" spans="1:17">
      <c r="A41" s="1" t="s">
        <v>79</v>
      </c>
      <c r="C41" s="12">
        <v>0</v>
      </c>
      <c r="D41" s="12"/>
      <c r="E41" s="12">
        <v>-18201087</v>
      </c>
      <c r="F41" s="12"/>
      <c r="G41" s="12">
        <v>0</v>
      </c>
      <c r="H41" s="12"/>
      <c r="I41" s="12">
        <f t="shared" si="1"/>
        <v>-18201087</v>
      </c>
      <c r="J41" s="12"/>
      <c r="K41" s="12">
        <v>0</v>
      </c>
      <c r="L41" s="12"/>
      <c r="M41" s="12">
        <v>-18201087</v>
      </c>
      <c r="N41" s="12"/>
      <c r="O41" s="12">
        <v>0</v>
      </c>
      <c r="P41" s="12"/>
      <c r="Q41" s="12">
        <f>O41+M41+K41</f>
        <v>-18201087</v>
      </c>
    </row>
    <row r="42" spans="1:17">
      <c r="A42" s="1" t="s">
        <v>48</v>
      </c>
      <c r="C42" s="12">
        <v>0</v>
      </c>
      <c r="D42" s="12"/>
      <c r="E42" s="12">
        <v>-9742233</v>
      </c>
      <c r="F42" s="12"/>
      <c r="G42" s="12">
        <v>0</v>
      </c>
      <c r="H42" s="12"/>
      <c r="I42" s="12">
        <f t="shared" si="1"/>
        <v>-9742233</v>
      </c>
      <c r="J42" s="12"/>
      <c r="K42" s="12">
        <v>0</v>
      </c>
      <c r="L42" s="12"/>
      <c r="M42" s="12">
        <v>842964185</v>
      </c>
      <c r="N42" s="12"/>
      <c r="O42" s="12">
        <v>0</v>
      </c>
      <c r="P42" s="12"/>
      <c r="Q42" s="12">
        <f t="shared" si="0"/>
        <v>842964185</v>
      </c>
    </row>
    <row r="43" spans="1:17">
      <c r="A43" s="1" t="s">
        <v>51</v>
      </c>
      <c r="C43" s="12">
        <v>0</v>
      </c>
      <c r="D43" s="12"/>
      <c r="E43" s="12">
        <v>328451</v>
      </c>
      <c r="F43" s="12"/>
      <c r="G43" s="12">
        <v>0</v>
      </c>
      <c r="H43" s="12"/>
      <c r="I43" s="12">
        <f t="shared" si="1"/>
        <v>328451</v>
      </c>
      <c r="J43" s="12"/>
      <c r="K43" s="12">
        <v>0</v>
      </c>
      <c r="L43" s="12"/>
      <c r="M43" s="12">
        <v>2199991</v>
      </c>
      <c r="N43" s="12"/>
      <c r="O43" s="12">
        <v>0</v>
      </c>
      <c r="P43" s="12"/>
      <c r="Q43" s="12">
        <f>O43+M43+K43</f>
        <v>2199991</v>
      </c>
    </row>
    <row r="44" spans="1:17" ht="24.75" thickBot="1">
      <c r="C44" s="13">
        <f>SUM(C8:C43)</f>
        <v>5252816651</v>
      </c>
      <c r="D44" s="12"/>
      <c r="E44" s="13">
        <f>SUM(E8:E43)</f>
        <v>9056627672</v>
      </c>
      <c r="F44" s="12"/>
      <c r="G44" s="13">
        <f>SUM(G8:G43)</f>
        <v>28047223702</v>
      </c>
      <c r="H44" s="12"/>
      <c r="I44" s="13">
        <f>SUM(I8:I43)</f>
        <v>42356668025</v>
      </c>
      <c r="J44" s="12"/>
      <c r="K44" s="13">
        <f>SUM(K8:K43)</f>
        <v>20377391531</v>
      </c>
      <c r="L44" s="12"/>
      <c r="M44" s="13">
        <f>SUM(M8:M43)</f>
        <v>12068491114</v>
      </c>
      <c r="N44" s="12"/>
      <c r="O44" s="13">
        <f>SUM(O8:O43)</f>
        <v>105138256539</v>
      </c>
      <c r="P44" s="12"/>
      <c r="Q44" s="13">
        <f>SUM(Q8:Q43)</f>
        <v>137584139184</v>
      </c>
    </row>
    <row r="45" spans="1:17" ht="24.75" thickTop="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3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2" t="s">
        <v>170</v>
      </c>
      <c r="B6" s="22" t="s">
        <v>170</v>
      </c>
      <c r="C6" s="22" t="s">
        <v>170</v>
      </c>
      <c r="E6" s="22" t="s">
        <v>120</v>
      </c>
      <c r="F6" s="22" t="s">
        <v>120</v>
      </c>
      <c r="G6" s="22" t="s">
        <v>120</v>
      </c>
      <c r="I6" s="22" t="s">
        <v>121</v>
      </c>
      <c r="J6" s="22" t="s">
        <v>121</v>
      </c>
      <c r="K6" s="22" t="s">
        <v>121</v>
      </c>
    </row>
    <row r="7" spans="1:11" ht="24.75">
      <c r="A7" s="22" t="s">
        <v>171</v>
      </c>
      <c r="C7" s="22" t="s">
        <v>99</v>
      </c>
      <c r="E7" s="22" t="s">
        <v>172</v>
      </c>
      <c r="G7" s="22" t="s">
        <v>173</v>
      </c>
      <c r="I7" s="22" t="s">
        <v>172</v>
      </c>
      <c r="K7" s="22" t="s">
        <v>173</v>
      </c>
    </row>
    <row r="8" spans="1:11">
      <c r="A8" s="1" t="s">
        <v>105</v>
      </c>
      <c r="C8" s="5" t="s">
        <v>106</v>
      </c>
      <c r="D8" s="5"/>
      <c r="E8" s="6">
        <v>45389</v>
      </c>
      <c r="F8" s="5"/>
      <c r="G8" s="8">
        <f>E8/$E$11</f>
        <v>2.7192573070791513E-2</v>
      </c>
      <c r="H8" s="5"/>
      <c r="I8" s="6">
        <v>4103270</v>
      </c>
      <c r="J8" s="5"/>
      <c r="K8" s="8">
        <f>I8/$I$11</f>
        <v>7.0481378123102539E-2</v>
      </c>
    </row>
    <row r="9" spans="1:11">
      <c r="A9" s="1" t="s">
        <v>112</v>
      </c>
      <c r="C9" s="5" t="s">
        <v>113</v>
      </c>
      <c r="D9" s="5"/>
      <c r="E9" s="6">
        <v>1580179</v>
      </c>
      <c r="F9" s="5"/>
      <c r="G9" s="8">
        <f t="shared" ref="G9:G10" si="0">E9/$E$11</f>
        <v>0.94668604557117941</v>
      </c>
      <c r="H9" s="5"/>
      <c r="I9" s="6">
        <v>53905565</v>
      </c>
      <c r="J9" s="5"/>
      <c r="K9" s="8">
        <f t="shared" ref="K9:K10" si="1">I9/$I$11</f>
        <v>0.92592944400550836</v>
      </c>
    </row>
    <row r="10" spans="1:11">
      <c r="A10" s="1" t="s">
        <v>115</v>
      </c>
      <c r="C10" s="5" t="s">
        <v>116</v>
      </c>
      <c r="D10" s="5"/>
      <c r="E10" s="6">
        <v>43601</v>
      </c>
      <c r="F10" s="5"/>
      <c r="G10" s="8">
        <f t="shared" si="0"/>
        <v>2.6121381358029057E-2</v>
      </c>
      <c r="H10" s="5"/>
      <c r="I10" s="6">
        <v>208954</v>
      </c>
      <c r="J10" s="5"/>
      <c r="K10" s="8">
        <f t="shared" si="1"/>
        <v>3.5891778713891039E-3</v>
      </c>
    </row>
    <row r="11" spans="1:11" ht="24.75" thickBot="1">
      <c r="C11" s="5"/>
      <c r="D11" s="5"/>
      <c r="E11" s="7">
        <f>SUM(E8:E10)</f>
        <v>1669169</v>
      </c>
      <c r="F11" s="5"/>
      <c r="G11" s="9">
        <f>SUM(G8:G10)</f>
        <v>1</v>
      </c>
      <c r="H11" s="5"/>
      <c r="I11" s="7">
        <f>SUM(I8:I10)</f>
        <v>58217789</v>
      </c>
      <c r="J11" s="5"/>
      <c r="K11" s="20">
        <f>SUM(K8:K10)</f>
        <v>1</v>
      </c>
    </row>
    <row r="12" spans="1:11" ht="24.75" thickTop="1"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C13" s="5"/>
      <c r="D13" s="5"/>
      <c r="E13" s="5"/>
      <c r="F13" s="5"/>
      <c r="G13" s="5"/>
      <c r="H13" s="5"/>
      <c r="I13" s="5"/>
      <c r="J13" s="5"/>
      <c r="K13" s="5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E8" sqref="E8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118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120</v>
      </c>
      <c r="D5" s="2"/>
      <c r="E5" s="2" t="s">
        <v>181</v>
      </c>
    </row>
    <row r="6" spans="1:5" ht="24.75">
      <c r="A6" s="21" t="s">
        <v>174</v>
      </c>
      <c r="C6" s="22"/>
      <c r="D6" s="2"/>
      <c r="E6" s="4" t="s">
        <v>182</v>
      </c>
    </row>
    <row r="7" spans="1:5" ht="24.75">
      <c r="A7" s="22" t="s">
        <v>174</v>
      </c>
      <c r="C7" s="22" t="s">
        <v>102</v>
      </c>
      <c r="E7" s="22" t="s">
        <v>102</v>
      </c>
    </row>
    <row r="8" spans="1:5">
      <c r="A8" s="1" t="s">
        <v>175</v>
      </c>
      <c r="C8" s="6">
        <v>0</v>
      </c>
      <c r="D8" s="5"/>
      <c r="E8" s="6">
        <v>4838226</v>
      </c>
    </row>
    <row r="9" spans="1:5" ht="24.75" thickBot="1">
      <c r="A9" s="1" t="s">
        <v>128</v>
      </c>
      <c r="C9" s="7">
        <v>0</v>
      </c>
      <c r="E9" s="7">
        <v>4838226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4" sqref="G14"/>
    </sheetView>
  </sheetViews>
  <sheetFormatPr defaultRowHeight="24"/>
  <cols>
    <col min="1" max="1" width="24.2851562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/>
      <c r="C2" s="21"/>
      <c r="D2" s="21"/>
      <c r="E2" s="21"/>
      <c r="F2" s="21"/>
      <c r="G2" s="21"/>
    </row>
    <row r="3" spans="1:7" ht="24.75">
      <c r="A3" s="21" t="s">
        <v>118</v>
      </c>
      <c r="B3" s="21"/>
      <c r="C3" s="21"/>
      <c r="D3" s="21"/>
      <c r="E3" s="21"/>
      <c r="F3" s="21"/>
      <c r="G3" s="21"/>
    </row>
    <row r="4" spans="1:7" ht="24.75">
      <c r="A4" s="21" t="s">
        <v>2</v>
      </c>
      <c r="B4" s="21"/>
      <c r="C4" s="21"/>
      <c r="D4" s="21"/>
      <c r="E4" s="21"/>
      <c r="F4" s="21"/>
      <c r="G4" s="21"/>
    </row>
    <row r="6" spans="1:7" ht="24.75">
      <c r="A6" s="22" t="s">
        <v>122</v>
      </c>
      <c r="C6" s="22" t="s">
        <v>102</v>
      </c>
      <c r="E6" s="22" t="s">
        <v>167</v>
      </c>
      <c r="G6" s="22" t="s">
        <v>12</v>
      </c>
    </row>
    <row r="7" spans="1:7">
      <c r="A7" s="1" t="s">
        <v>176</v>
      </c>
      <c r="C7" s="6">
        <v>0</v>
      </c>
      <c r="D7" s="5"/>
      <c r="E7" s="8">
        <f>C7/$C$10</f>
        <v>0</v>
      </c>
      <c r="F7" s="5"/>
      <c r="G7" s="8">
        <v>0</v>
      </c>
    </row>
    <row r="8" spans="1:7">
      <c r="A8" s="1" t="s">
        <v>177</v>
      </c>
      <c r="C8" s="6">
        <f>'سرمایه‌گذاری در اوراق بهادار'!I44</f>
        <v>42356668025</v>
      </c>
      <c r="D8" s="5"/>
      <c r="E8" s="8">
        <f t="shared" ref="E8:E9" si="0">C8/$C$10</f>
        <v>0.99996059408582649</v>
      </c>
      <c r="F8" s="5"/>
      <c r="G8" s="8">
        <v>3.9938939853805588E-2</v>
      </c>
    </row>
    <row r="9" spans="1:7">
      <c r="A9" s="1" t="s">
        <v>178</v>
      </c>
      <c r="C9" s="6">
        <f>'درآمد سپرده بانکی'!E11</f>
        <v>1669169</v>
      </c>
      <c r="D9" s="5"/>
      <c r="E9" s="8">
        <f t="shared" si="0"/>
        <v>3.9405914173525101E-5</v>
      </c>
      <c r="F9" s="5"/>
      <c r="G9" s="8">
        <v>1.5738924567317124E-6</v>
      </c>
    </row>
    <row r="10" spans="1:7" ht="24.75" thickBot="1">
      <c r="C10" s="7">
        <f>SUM(C7:C9)</f>
        <v>42358337194</v>
      </c>
      <c r="D10" s="5"/>
      <c r="E10" s="9">
        <f>SUM(E7:E9)</f>
        <v>1</v>
      </c>
      <c r="F10" s="5"/>
      <c r="G10" s="9">
        <f>SUM(G7:G9)</f>
        <v>3.994051374626232E-2</v>
      </c>
    </row>
    <row r="11" spans="1:7" ht="24.75" thickTop="1">
      <c r="C11" s="5"/>
      <c r="D11" s="5"/>
      <c r="E11" s="5"/>
      <c r="F11" s="5"/>
      <c r="G11" s="5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4"/>
  <sheetViews>
    <sheetView rightToLeft="1" tabSelected="1" workbookViewId="0">
      <selection activeCell="O7" sqref="O7:O8"/>
    </sheetView>
  </sheetViews>
  <sheetFormatPr defaultRowHeight="24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9.5703125" style="1" bestFit="1" customWidth="1"/>
    <col min="26" max="26" width="1" style="1" customWidth="1"/>
    <col min="27" max="27" width="18.710937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H2" s="21" t="s">
        <v>0</v>
      </c>
      <c r="I2" s="21" t="s">
        <v>0</v>
      </c>
      <c r="J2" s="21" t="s">
        <v>0</v>
      </c>
      <c r="K2" s="21" t="s">
        <v>0</v>
      </c>
      <c r="L2" s="21" t="s">
        <v>0</v>
      </c>
    </row>
    <row r="3" spans="1:37" ht="24.75"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</row>
    <row r="4" spans="1:37" ht="24.75">
      <c r="H4" s="21" t="s">
        <v>2</v>
      </c>
      <c r="I4" s="21" t="s">
        <v>2</v>
      </c>
      <c r="J4" s="21" t="s">
        <v>2</v>
      </c>
      <c r="K4" s="21" t="s">
        <v>2</v>
      </c>
      <c r="L4" s="21" t="s">
        <v>2</v>
      </c>
    </row>
    <row r="6" spans="1:37" ht="24.75">
      <c r="A6" s="22" t="s">
        <v>15</v>
      </c>
      <c r="B6" s="22" t="s">
        <v>15</v>
      </c>
      <c r="C6" s="22" t="s">
        <v>15</v>
      </c>
      <c r="D6" s="22" t="s">
        <v>15</v>
      </c>
      <c r="E6" s="22" t="s">
        <v>15</v>
      </c>
      <c r="F6" s="22" t="s">
        <v>15</v>
      </c>
      <c r="G6" s="22" t="s">
        <v>15</v>
      </c>
      <c r="H6" s="22" t="s">
        <v>15</v>
      </c>
      <c r="I6" s="22" t="s">
        <v>15</v>
      </c>
      <c r="J6" s="22" t="s">
        <v>15</v>
      </c>
      <c r="K6" s="22" t="s">
        <v>15</v>
      </c>
      <c r="L6" s="22" t="s">
        <v>15</v>
      </c>
      <c r="M6" s="22" t="s">
        <v>15</v>
      </c>
      <c r="O6" s="22" t="s">
        <v>183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16</v>
      </c>
      <c r="C7" s="21" t="s">
        <v>17</v>
      </c>
      <c r="E7" s="21" t="s">
        <v>18</v>
      </c>
      <c r="G7" s="21" t="s">
        <v>19</v>
      </c>
      <c r="I7" s="21" t="s">
        <v>20</v>
      </c>
      <c r="K7" s="21" t="s">
        <v>21</v>
      </c>
      <c r="M7" s="21" t="s">
        <v>14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22</v>
      </c>
      <c r="AG7" s="21" t="s">
        <v>8</v>
      </c>
      <c r="AI7" s="21" t="s">
        <v>9</v>
      </c>
      <c r="AK7" s="21" t="s">
        <v>12</v>
      </c>
    </row>
    <row r="8" spans="1:37" ht="24.75">
      <c r="A8" s="22" t="s">
        <v>16</v>
      </c>
      <c r="C8" s="22" t="s">
        <v>17</v>
      </c>
      <c r="E8" s="22" t="s">
        <v>18</v>
      </c>
      <c r="G8" s="22" t="s">
        <v>19</v>
      </c>
      <c r="I8" s="22" t="s">
        <v>20</v>
      </c>
      <c r="K8" s="22" t="s">
        <v>21</v>
      </c>
      <c r="M8" s="22" t="s">
        <v>14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13</v>
      </c>
      <c r="AC8" s="22" t="s">
        <v>7</v>
      </c>
      <c r="AE8" s="22" t="s">
        <v>22</v>
      </c>
      <c r="AG8" s="22" t="s">
        <v>8</v>
      </c>
      <c r="AI8" s="22" t="s">
        <v>9</v>
      </c>
      <c r="AK8" s="22" t="s">
        <v>12</v>
      </c>
    </row>
    <row r="9" spans="1:37">
      <c r="A9" s="1" t="s">
        <v>23</v>
      </c>
      <c r="C9" s="5" t="s">
        <v>24</v>
      </c>
      <c r="D9" s="5"/>
      <c r="E9" s="5" t="s">
        <v>24</v>
      </c>
      <c r="F9" s="5"/>
      <c r="G9" s="5" t="s">
        <v>25</v>
      </c>
      <c r="H9" s="5"/>
      <c r="I9" s="5" t="s">
        <v>26</v>
      </c>
      <c r="J9" s="5"/>
      <c r="K9" s="6">
        <v>18</v>
      </c>
      <c r="L9" s="5"/>
      <c r="M9" s="6">
        <v>18</v>
      </c>
      <c r="N9" s="5"/>
      <c r="O9" s="6">
        <v>78404</v>
      </c>
      <c r="P9" s="5"/>
      <c r="Q9" s="6">
        <v>75013292011</v>
      </c>
      <c r="R9" s="5"/>
      <c r="S9" s="6">
        <v>72418368687</v>
      </c>
      <c r="T9" s="5"/>
      <c r="U9" s="6">
        <v>0</v>
      </c>
      <c r="V9" s="5"/>
      <c r="W9" s="6">
        <v>0</v>
      </c>
      <c r="X9" s="5"/>
      <c r="Y9" s="6">
        <v>0</v>
      </c>
      <c r="Z9" s="5"/>
      <c r="AA9" s="6">
        <v>0</v>
      </c>
      <c r="AB9" s="5"/>
      <c r="AC9" s="6">
        <v>78404</v>
      </c>
      <c r="AD9" s="5"/>
      <c r="AE9" s="6">
        <v>934656</v>
      </c>
      <c r="AF9" s="5"/>
      <c r="AG9" s="6">
        <v>75013292011</v>
      </c>
      <c r="AH9" s="5"/>
      <c r="AI9" s="6">
        <v>73267492481</v>
      </c>
      <c r="AK9" s="8">
        <v>6.9085367472972101E-2</v>
      </c>
    </row>
    <row r="10" spans="1:37">
      <c r="A10" s="1" t="s">
        <v>27</v>
      </c>
      <c r="C10" s="5" t="s">
        <v>24</v>
      </c>
      <c r="D10" s="5"/>
      <c r="E10" s="5" t="s">
        <v>24</v>
      </c>
      <c r="F10" s="5"/>
      <c r="G10" s="5" t="s">
        <v>28</v>
      </c>
      <c r="H10" s="5"/>
      <c r="I10" s="5" t="s">
        <v>29</v>
      </c>
      <c r="J10" s="5"/>
      <c r="K10" s="6">
        <v>0</v>
      </c>
      <c r="L10" s="5"/>
      <c r="M10" s="6">
        <v>0</v>
      </c>
      <c r="N10" s="5"/>
      <c r="O10" s="6">
        <v>4300</v>
      </c>
      <c r="P10" s="5"/>
      <c r="Q10" s="6">
        <v>2600579281</v>
      </c>
      <c r="R10" s="5"/>
      <c r="S10" s="6">
        <v>3081595359</v>
      </c>
      <c r="T10" s="5"/>
      <c r="U10" s="6">
        <v>0</v>
      </c>
      <c r="V10" s="5"/>
      <c r="W10" s="6">
        <v>0</v>
      </c>
      <c r="X10" s="5"/>
      <c r="Y10" s="6">
        <v>0</v>
      </c>
      <c r="Z10" s="5"/>
      <c r="AA10" s="6">
        <v>0</v>
      </c>
      <c r="AB10" s="5"/>
      <c r="AC10" s="6">
        <v>4300</v>
      </c>
      <c r="AD10" s="5"/>
      <c r="AE10" s="6">
        <v>712000</v>
      </c>
      <c r="AF10" s="5"/>
      <c r="AG10" s="6">
        <v>2600579281</v>
      </c>
      <c r="AH10" s="5"/>
      <c r="AI10" s="6">
        <v>3061045085</v>
      </c>
      <c r="AK10" s="8">
        <v>2.886319940639434E-3</v>
      </c>
    </row>
    <row r="11" spans="1:37">
      <c r="A11" s="1" t="s">
        <v>30</v>
      </c>
      <c r="C11" s="5" t="s">
        <v>24</v>
      </c>
      <c r="D11" s="5"/>
      <c r="E11" s="5" t="s">
        <v>24</v>
      </c>
      <c r="F11" s="5"/>
      <c r="G11" s="5" t="s">
        <v>31</v>
      </c>
      <c r="H11" s="5"/>
      <c r="I11" s="5" t="s">
        <v>32</v>
      </c>
      <c r="J11" s="5"/>
      <c r="K11" s="6">
        <v>0</v>
      </c>
      <c r="L11" s="5"/>
      <c r="M11" s="6">
        <v>0</v>
      </c>
      <c r="N11" s="5"/>
      <c r="O11" s="6">
        <v>71</v>
      </c>
      <c r="P11" s="5"/>
      <c r="Q11" s="6">
        <v>51818086</v>
      </c>
      <c r="R11" s="5"/>
      <c r="S11" s="6">
        <v>66967839</v>
      </c>
      <c r="T11" s="5"/>
      <c r="U11" s="6">
        <v>0</v>
      </c>
      <c r="V11" s="5"/>
      <c r="W11" s="6">
        <v>0</v>
      </c>
      <c r="X11" s="5"/>
      <c r="Y11" s="6">
        <v>0</v>
      </c>
      <c r="Z11" s="5"/>
      <c r="AA11" s="6">
        <v>0</v>
      </c>
      <c r="AB11" s="5"/>
      <c r="AC11" s="6">
        <v>71</v>
      </c>
      <c r="AD11" s="5"/>
      <c r="AE11" s="6">
        <v>956600</v>
      </c>
      <c r="AF11" s="5"/>
      <c r="AG11" s="6">
        <v>51818086</v>
      </c>
      <c r="AH11" s="5"/>
      <c r="AI11" s="6">
        <v>67906289</v>
      </c>
      <c r="AK11" s="8">
        <v>6.4030182696745301E-5</v>
      </c>
    </row>
    <row r="12" spans="1:37">
      <c r="A12" s="1" t="s">
        <v>33</v>
      </c>
      <c r="C12" s="5" t="s">
        <v>24</v>
      </c>
      <c r="D12" s="5"/>
      <c r="E12" s="5" t="s">
        <v>24</v>
      </c>
      <c r="F12" s="5"/>
      <c r="G12" s="5" t="s">
        <v>34</v>
      </c>
      <c r="H12" s="5"/>
      <c r="I12" s="5" t="s">
        <v>35</v>
      </c>
      <c r="J12" s="5"/>
      <c r="K12" s="6">
        <v>0</v>
      </c>
      <c r="L12" s="5"/>
      <c r="M12" s="6">
        <v>0</v>
      </c>
      <c r="N12" s="5"/>
      <c r="O12" s="6">
        <v>54646</v>
      </c>
      <c r="P12" s="5"/>
      <c r="Q12" s="6">
        <v>50009606137</v>
      </c>
      <c r="R12" s="5"/>
      <c r="S12" s="6">
        <v>50630176896</v>
      </c>
      <c r="T12" s="5"/>
      <c r="U12" s="6">
        <v>0</v>
      </c>
      <c r="V12" s="5"/>
      <c r="W12" s="6">
        <v>0</v>
      </c>
      <c r="X12" s="5"/>
      <c r="Y12" s="6">
        <v>0</v>
      </c>
      <c r="Z12" s="5"/>
      <c r="AA12" s="6">
        <v>0</v>
      </c>
      <c r="AB12" s="5"/>
      <c r="AC12" s="6">
        <v>54646</v>
      </c>
      <c r="AD12" s="5"/>
      <c r="AE12" s="6">
        <v>940230</v>
      </c>
      <c r="AF12" s="5"/>
      <c r="AG12" s="6">
        <v>50009606137</v>
      </c>
      <c r="AH12" s="5"/>
      <c r="AI12" s="6">
        <v>51370495989</v>
      </c>
      <c r="AK12" s="8">
        <v>4.8438256483108531E-2</v>
      </c>
    </row>
    <row r="13" spans="1:37">
      <c r="A13" s="1" t="s">
        <v>36</v>
      </c>
      <c r="C13" s="5" t="s">
        <v>24</v>
      </c>
      <c r="D13" s="5"/>
      <c r="E13" s="5" t="s">
        <v>24</v>
      </c>
      <c r="F13" s="5"/>
      <c r="G13" s="5" t="s">
        <v>37</v>
      </c>
      <c r="H13" s="5"/>
      <c r="I13" s="5" t="s">
        <v>38</v>
      </c>
      <c r="J13" s="5"/>
      <c r="K13" s="6">
        <v>0</v>
      </c>
      <c r="L13" s="5"/>
      <c r="M13" s="6">
        <v>0</v>
      </c>
      <c r="N13" s="5"/>
      <c r="O13" s="6">
        <v>86678</v>
      </c>
      <c r="P13" s="5"/>
      <c r="Q13" s="6">
        <v>65307728522</v>
      </c>
      <c r="R13" s="5"/>
      <c r="S13" s="6">
        <v>77449134941</v>
      </c>
      <c r="T13" s="5"/>
      <c r="U13" s="6">
        <v>0</v>
      </c>
      <c r="V13" s="5"/>
      <c r="W13" s="6">
        <v>0</v>
      </c>
      <c r="X13" s="5"/>
      <c r="Y13" s="6">
        <v>0</v>
      </c>
      <c r="Z13" s="5"/>
      <c r="AA13" s="6">
        <v>0</v>
      </c>
      <c r="AB13" s="5"/>
      <c r="AC13" s="6">
        <v>86678</v>
      </c>
      <c r="AD13" s="5"/>
      <c r="AE13" s="6">
        <v>911455</v>
      </c>
      <c r="AF13" s="5"/>
      <c r="AG13" s="6">
        <v>65307728522</v>
      </c>
      <c r="AH13" s="5"/>
      <c r="AI13" s="6">
        <v>78988854793</v>
      </c>
      <c r="AK13" s="8">
        <v>7.4480153132833918E-2</v>
      </c>
    </row>
    <row r="14" spans="1:37">
      <c r="A14" s="1" t="s">
        <v>39</v>
      </c>
      <c r="C14" s="5" t="s">
        <v>24</v>
      </c>
      <c r="D14" s="5"/>
      <c r="E14" s="5" t="s">
        <v>24</v>
      </c>
      <c r="F14" s="5"/>
      <c r="G14" s="5" t="s">
        <v>40</v>
      </c>
      <c r="H14" s="5"/>
      <c r="I14" s="5" t="s">
        <v>41</v>
      </c>
      <c r="J14" s="5"/>
      <c r="K14" s="6">
        <v>0</v>
      </c>
      <c r="L14" s="5"/>
      <c r="M14" s="6">
        <v>0</v>
      </c>
      <c r="N14" s="5"/>
      <c r="O14" s="6">
        <v>14</v>
      </c>
      <c r="P14" s="5"/>
      <c r="Q14" s="6">
        <v>10627617</v>
      </c>
      <c r="R14" s="5"/>
      <c r="S14" s="6">
        <v>13170632</v>
      </c>
      <c r="T14" s="5"/>
      <c r="U14" s="6">
        <v>0</v>
      </c>
      <c r="V14" s="5"/>
      <c r="W14" s="6">
        <v>0</v>
      </c>
      <c r="X14" s="5"/>
      <c r="Y14" s="6">
        <v>0</v>
      </c>
      <c r="Z14" s="5"/>
      <c r="AA14" s="6">
        <v>0</v>
      </c>
      <c r="AB14" s="5"/>
      <c r="AC14" s="6">
        <v>14</v>
      </c>
      <c r="AD14" s="5"/>
      <c r="AE14" s="6">
        <v>958000</v>
      </c>
      <c r="AF14" s="5"/>
      <c r="AG14" s="6">
        <v>10627617</v>
      </c>
      <c r="AH14" s="5"/>
      <c r="AI14" s="6">
        <v>13409569</v>
      </c>
      <c r="AK14" s="8">
        <v>1.2644147774804955E-5</v>
      </c>
    </row>
    <row r="15" spans="1:37">
      <c r="A15" s="1" t="s">
        <v>42</v>
      </c>
      <c r="C15" s="5" t="s">
        <v>24</v>
      </c>
      <c r="D15" s="5"/>
      <c r="E15" s="5" t="s">
        <v>24</v>
      </c>
      <c r="F15" s="5"/>
      <c r="G15" s="5" t="s">
        <v>43</v>
      </c>
      <c r="H15" s="5"/>
      <c r="I15" s="5" t="s">
        <v>35</v>
      </c>
      <c r="J15" s="5"/>
      <c r="K15" s="6">
        <v>0</v>
      </c>
      <c r="L15" s="5"/>
      <c r="M15" s="6">
        <v>0</v>
      </c>
      <c r="N15" s="5"/>
      <c r="O15" s="6">
        <v>28</v>
      </c>
      <c r="P15" s="5"/>
      <c r="Q15" s="6">
        <v>20578251</v>
      </c>
      <c r="R15" s="5"/>
      <c r="S15" s="6">
        <v>25847434</v>
      </c>
      <c r="T15" s="5"/>
      <c r="U15" s="6">
        <v>0</v>
      </c>
      <c r="V15" s="5"/>
      <c r="W15" s="6">
        <v>0</v>
      </c>
      <c r="X15" s="5"/>
      <c r="Y15" s="6">
        <v>0</v>
      </c>
      <c r="Z15" s="5"/>
      <c r="AA15" s="6">
        <v>0</v>
      </c>
      <c r="AB15" s="5"/>
      <c r="AC15" s="6">
        <v>28</v>
      </c>
      <c r="AD15" s="5"/>
      <c r="AE15" s="6">
        <v>939010</v>
      </c>
      <c r="AF15" s="5"/>
      <c r="AG15" s="6">
        <v>20578251</v>
      </c>
      <c r="AH15" s="5"/>
      <c r="AI15" s="6">
        <v>26287514</v>
      </c>
      <c r="AK15" s="8">
        <v>2.478701676752281E-5</v>
      </c>
    </row>
    <row r="16" spans="1:37">
      <c r="A16" s="1" t="s">
        <v>44</v>
      </c>
      <c r="C16" s="5" t="s">
        <v>24</v>
      </c>
      <c r="D16" s="5"/>
      <c r="E16" s="5" t="s">
        <v>24</v>
      </c>
      <c r="F16" s="5"/>
      <c r="G16" s="5" t="s">
        <v>45</v>
      </c>
      <c r="H16" s="5"/>
      <c r="I16" s="5" t="s">
        <v>46</v>
      </c>
      <c r="J16" s="5"/>
      <c r="K16" s="6">
        <v>0</v>
      </c>
      <c r="L16" s="5"/>
      <c r="M16" s="6">
        <v>0</v>
      </c>
      <c r="N16" s="5"/>
      <c r="O16" s="6">
        <v>28</v>
      </c>
      <c r="P16" s="5"/>
      <c r="Q16" s="6">
        <v>16886917</v>
      </c>
      <c r="R16" s="5"/>
      <c r="S16" s="6">
        <v>20285682</v>
      </c>
      <c r="T16" s="5"/>
      <c r="U16" s="6">
        <v>0</v>
      </c>
      <c r="V16" s="5"/>
      <c r="W16" s="6">
        <v>0</v>
      </c>
      <c r="X16" s="5"/>
      <c r="Y16" s="6">
        <v>0</v>
      </c>
      <c r="Z16" s="5"/>
      <c r="AA16" s="6">
        <v>0</v>
      </c>
      <c r="AB16" s="5"/>
      <c r="AC16" s="6">
        <v>28</v>
      </c>
      <c r="AD16" s="5"/>
      <c r="AE16" s="6">
        <v>722020</v>
      </c>
      <c r="AF16" s="5"/>
      <c r="AG16" s="6">
        <v>16886917</v>
      </c>
      <c r="AH16" s="5"/>
      <c r="AI16" s="6">
        <v>20212895</v>
      </c>
      <c r="AK16" s="8">
        <v>1.9059138391145621E-5</v>
      </c>
    </row>
    <row r="17" spans="1:37">
      <c r="A17" s="1" t="s">
        <v>47</v>
      </c>
      <c r="C17" s="5" t="s">
        <v>24</v>
      </c>
      <c r="D17" s="5"/>
      <c r="E17" s="5" t="s">
        <v>24</v>
      </c>
      <c r="F17" s="5"/>
      <c r="G17" s="5" t="s">
        <v>45</v>
      </c>
      <c r="H17" s="5"/>
      <c r="I17" s="5" t="s">
        <v>46</v>
      </c>
      <c r="J17" s="5"/>
      <c r="K17" s="6">
        <v>0</v>
      </c>
      <c r="L17" s="5"/>
      <c r="M17" s="6">
        <v>0</v>
      </c>
      <c r="N17" s="5"/>
      <c r="O17" s="6">
        <v>3100</v>
      </c>
      <c r="P17" s="5"/>
      <c r="Q17" s="6">
        <v>2088384739</v>
      </c>
      <c r="R17" s="5"/>
      <c r="S17" s="6">
        <v>2416600911</v>
      </c>
      <c r="T17" s="5"/>
      <c r="U17" s="6">
        <v>0</v>
      </c>
      <c r="V17" s="5"/>
      <c r="W17" s="6">
        <v>0</v>
      </c>
      <c r="X17" s="5"/>
      <c r="Y17" s="6">
        <v>0</v>
      </c>
      <c r="Z17" s="5"/>
      <c r="AA17" s="6">
        <v>0</v>
      </c>
      <c r="AB17" s="5"/>
      <c r="AC17" s="6">
        <v>3100</v>
      </c>
      <c r="AD17" s="5"/>
      <c r="AE17" s="6">
        <v>778890</v>
      </c>
      <c r="AF17" s="5"/>
      <c r="AG17" s="6">
        <v>2088384739</v>
      </c>
      <c r="AH17" s="5"/>
      <c r="AI17" s="6">
        <v>2414121361</v>
      </c>
      <c r="AK17" s="8">
        <v>2.2763227688225671E-3</v>
      </c>
    </row>
    <row r="18" spans="1:37">
      <c r="A18" s="1" t="s">
        <v>48</v>
      </c>
      <c r="C18" s="5" t="s">
        <v>24</v>
      </c>
      <c r="D18" s="5"/>
      <c r="E18" s="5" t="s">
        <v>24</v>
      </c>
      <c r="F18" s="5"/>
      <c r="G18" s="5" t="s">
        <v>49</v>
      </c>
      <c r="H18" s="5"/>
      <c r="I18" s="5" t="s">
        <v>50</v>
      </c>
      <c r="J18" s="5"/>
      <c r="K18" s="6">
        <v>0</v>
      </c>
      <c r="L18" s="5"/>
      <c r="M18" s="6">
        <v>0</v>
      </c>
      <c r="N18" s="5"/>
      <c r="O18" s="6">
        <v>8700</v>
      </c>
      <c r="P18" s="5"/>
      <c r="Q18" s="6">
        <v>5456005710</v>
      </c>
      <c r="R18" s="5"/>
      <c r="S18" s="6">
        <v>6436398191</v>
      </c>
      <c r="T18" s="5"/>
      <c r="U18" s="6">
        <v>0</v>
      </c>
      <c r="V18" s="5"/>
      <c r="W18" s="6">
        <v>0</v>
      </c>
      <c r="X18" s="5"/>
      <c r="Y18" s="6">
        <v>0</v>
      </c>
      <c r="Z18" s="5"/>
      <c r="AA18" s="6">
        <v>0</v>
      </c>
      <c r="AB18" s="5"/>
      <c r="AC18" s="6">
        <v>8700</v>
      </c>
      <c r="AD18" s="5"/>
      <c r="AE18" s="6">
        <v>738830</v>
      </c>
      <c r="AF18" s="5"/>
      <c r="AG18" s="6">
        <v>5456005710</v>
      </c>
      <c r="AH18" s="5"/>
      <c r="AI18" s="6">
        <v>6426655957</v>
      </c>
      <c r="AK18" s="8">
        <v>6.0598209844133361E-3</v>
      </c>
    </row>
    <row r="19" spans="1:37">
      <c r="A19" s="1" t="s">
        <v>51</v>
      </c>
      <c r="C19" s="5" t="s">
        <v>24</v>
      </c>
      <c r="D19" s="5"/>
      <c r="E19" s="5" t="s">
        <v>24</v>
      </c>
      <c r="F19" s="5"/>
      <c r="G19" s="5" t="s">
        <v>52</v>
      </c>
      <c r="H19" s="5"/>
      <c r="I19" s="5" t="s">
        <v>53</v>
      </c>
      <c r="J19" s="5"/>
      <c r="K19" s="6">
        <v>0</v>
      </c>
      <c r="L19" s="5"/>
      <c r="M19" s="6">
        <v>0</v>
      </c>
      <c r="N19" s="5"/>
      <c r="O19" s="6">
        <v>19</v>
      </c>
      <c r="P19" s="5"/>
      <c r="Q19" s="6">
        <v>14515789</v>
      </c>
      <c r="R19" s="5"/>
      <c r="S19" s="6">
        <v>18590599</v>
      </c>
      <c r="T19" s="5"/>
      <c r="U19" s="6">
        <v>0</v>
      </c>
      <c r="V19" s="5"/>
      <c r="W19" s="6">
        <v>0</v>
      </c>
      <c r="X19" s="5"/>
      <c r="Y19" s="6">
        <v>0</v>
      </c>
      <c r="Z19" s="5"/>
      <c r="AA19" s="6">
        <v>0</v>
      </c>
      <c r="AB19" s="5"/>
      <c r="AC19" s="6">
        <v>19</v>
      </c>
      <c r="AD19" s="5"/>
      <c r="AE19" s="6">
        <v>995920</v>
      </c>
      <c r="AF19" s="5"/>
      <c r="AG19" s="6">
        <v>14515789</v>
      </c>
      <c r="AH19" s="5"/>
      <c r="AI19" s="6">
        <v>18919050</v>
      </c>
      <c r="AK19" s="8">
        <v>1.7839146355779495E-5</v>
      </c>
    </row>
    <row r="20" spans="1:37">
      <c r="A20" s="1" t="s">
        <v>54</v>
      </c>
      <c r="C20" s="5" t="s">
        <v>24</v>
      </c>
      <c r="D20" s="5"/>
      <c r="E20" s="5" t="s">
        <v>24</v>
      </c>
      <c r="F20" s="5"/>
      <c r="G20" s="5" t="s">
        <v>55</v>
      </c>
      <c r="H20" s="5"/>
      <c r="I20" s="5" t="s">
        <v>56</v>
      </c>
      <c r="J20" s="5"/>
      <c r="K20" s="6">
        <v>21</v>
      </c>
      <c r="L20" s="5"/>
      <c r="M20" s="6">
        <v>21</v>
      </c>
      <c r="N20" s="5"/>
      <c r="O20" s="6">
        <v>77296</v>
      </c>
      <c r="P20" s="5"/>
      <c r="Q20" s="6">
        <v>75013902604</v>
      </c>
      <c r="R20" s="5"/>
      <c r="S20" s="6">
        <v>72433472605</v>
      </c>
      <c r="T20" s="5"/>
      <c r="U20" s="6">
        <v>50000</v>
      </c>
      <c r="V20" s="5"/>
      <c r="W20" s="6">
        <v>48736831950</v>
      </c>
      <c r="X20" s="5"/>
      <c r="Y20" s="6">
        <v>0</v>
      </c>
      <c r="Z20" s="5"/>
      <c r="AA20" s="6">
        <v>0</v>
      </c>
      <c r="AB20" s="5"/>
      <c r="AC20" s="6">
        <v>127296</v>
      </c>
      <c r="AD20" s="5"/>
      <c r="AE20" s="6">
        <v>945867</v>
      </c>
      <c r="AF20" s="5"/>
      <c r="AG20" s="6">
        <v>123750734554</v>
      </c>
      <c r="AH20" s="5"/>
      <c r="AI20" s="6">
        <v>120383349124</v>
      </c>
      <c r="AK20" s="8">
        <v>0.11351184038426534</v>
      </c>
    </row>
    <row r="21" spans="1:37">
      <c r="A21" s="1" t="s">
        <v>57</v>
      </c>
      <c r="C21" s="5" t="s">
        <v>24</v>
      </c>
      <c r="D21" s="5"/>
      <c r="E21" s="5" t="s">
        <v>24</v>
      </c>
      <c r="F21" s="5"/>
      <c r="G21" s="5" t="s">
        <v>58</v>
      </c>
      <c r="H21" s="5"/>
      <c r="I21" s="5" t="s">
        <v>6</v>
      </c>
      <c r="J21" s="5"/>
      <c r="K21" s="6">
        <v>0</v>
      </c>
      <c r="L21" s="5"/>
      <c r="M21" s="6">
        <v>0</v>
      </c>
      <c r="N21" s="5"/>
      <c r="O21" s="6">
        <v>237824</v>
      </c>
      <c r="P21" s="5"/>
      <c r="Q21" s="6">
        <v>197405675766</v>
      </c>
      <c r="R21" s="5"/>
      <c r="S21" s="6">
        <v>231454258142</v>
      </c>
      <c r="T21" s="5"/>
      <c r="U21" s="6">
        <v>0</v>
      </c>
      <c r="V21" s="5"/>
      <c r="W21" s="6">
        <v>0</v>
      </c>
      <c r="X21" s="5"/>
      <c r="Y21" s="6">
        <v>237824</v>
      </c>
      <c r="Z21" s="5"/>
      <c r="AA21" s="6">
        <v>237255166105</v>
      </c>
      <c r="AB21" s="5"/>
      <c r="AC21" s="6">
        <v>0</v>
      </c>
      <c r="AD21" s="5"/>
      <c r="AE21" s="6">
        <v>0</v>
      </c>
      <c r="AF21" s="5"/>
      <c r="AG21" s="6">
        <v>0</v>
      </c>
      <c r="AH21" s="5"/>
      <c r="AI21" s="6">
        <v>0</v>
      </c>
      <c r="AK21" s="8">
        <v>0</v>
      </c>
    </row>
    <row r="22" spans="1:37">
      <c r="A22" s="1" t="s">
        <v>59</v>
      </c>
      <c r="C22" s="5" t="s">
        <v>24</v>
      </c>
      <c r="D22" s="5"/>
      <c r="E22" s="5" t="s">
        <v>24</v>
      </c>
      <c r="F22" s="5"/>
      <c r="G22" s="5" t="s">
        <v>60</v>
      </c>
      <c r="H22" s="5"/>
      <c r="I22" s="5" t="s">
        <v>61</v>
      </c>
      <c r="J22" s="5"/>
      <c r="K22" s="6">
        <v>0</v>
      </c>
      <c r="L22" s="5"/>
      <c r="M22" s="6">
        <v>0</v>
      </c>
      <c r="N22" s="5"/>
      <c r="O22" s="6">
        <v>30158</v>
      </c>
      <c r="P22" s="5"/>
      <c r="Q22" s="6">
        <v>24996162743</v>
      </c>
      <c r="R22" s="5"/>
      <c r="S22" s="6">
        <v>28864749293</v>
      </c>
      <c r="T22" s="5"/>
      <c r="U22" s="6">
        <v>0</v>
      </c>
      <c r="V22" s="5"/>
      <c r="W22" s="6">
        <v>0</v>
      </c>
      <c r="X22" s="5"/>
      <c r="Y22" s="6">
        <v>0</v>
      </c>
      <c r="Z22" s="5"/>
      <c r="AA22" s="6">
        <v>0</v>
      </c>
      <c r="AB22" s="5"/>
      <c r="AC22" s="6">
        <v>30158</v>
      </c>
      <c r="AD22" s="5"/>
      <c r="AE22" s="6">
        <v>979498</v>
      </c>
      <c r="AF22" s="5"/>
      <c r="AG22" s="6">
        <v>24996162743</v>
      </c>
      <c r="AH22" s="5"/>
      <c r="AI22" s="6">
        <v>29534366999</v>
      </c>
      <c r="AK22" s="8">
        <v>2.7848538664492405E-2</v>
      </c>
    </row>
    <row r="23" spans="1:37">
      <c r="A23" s="1" t="s">
        <v>62</v>
      </c>
      <c r="C23" s="5" t="s">
        <v>24</v>
      </c>
      <c r="D23" s="5"/>
      <c r="E23" s="5" t="s">
        <v>24</v>
      </c>
      <c r="F23" s="5"/>
      <c r="G23" s="5" t="s">
        <v>58</v>
      </c>
      <c r="H23" s="5"/>
      <c r="I23" s="5" t="s">
        <v>61</v>
      </c>
      <c r="J23" s="5"/>
      <c r="K23" s="6">
        <v>0</v>
      </c>
      <c r="L23" s="5"/>
      <c r="M23" s="6">
        <v>0</v>
      </c>
      <c r="N23" s="5"/>
      <c r="O23" s="6">
        <v>10000</v>
      </c>
      <c r="P23" s="5"/>
      <c r="Q23" s="6">
        <v>8301504373</v>
      </c>
      <c r="R23" s="5"/>
      <c r="S23" s="6">
        <v>9565046021</v>
      </c>
      <c r="T23" s="5"/>
      <c r="U23" s="6">
        <v>0</v>
      </c>
      <c r="V23" s="5"/>
      <c r="W23" s="6">
        <v>0</v>
      </c>
      <c r="X23" s="5"/>
      <c r="Y23" s="6">
        <v>0</v>
      </c>
      <c r="Z23" s="5"/>
      <c r="AA23" s="6">
        <v>0</v>
      </c>
      <c r="AB23" s="5"/>
      <c r="AC23" s="6">
        <v>10000</v>
      </c>
      <c r="AD23" s="5"/>
      <c r="AE23" s="6">
        <v>979250</v>
      </c>
      <c r="AF23" s="5"/>
      <c r="AG23" s="6">
        <v>8301504373</v>
      </c>
      <c r="AH23" s="5"/>
      <c r="AI23" s="6">
        <v>9790725109</v>
      </c>
      <c r="AK23" s="8">
        <v>9.2318683099128201E-3</v>
      </c>
    </row>
    <row r="24" spans="1:37">
      <c r="A24" s="1" t="s">
        <v>63</v>
      </c>
      <c r="C24" s="5" t="s">
        <v>24</v>
      </c>
      <c r="D24" s="5"/>
      <c r="E24" s="5" t="s">
        <v>24</v>
      </c>
      <c r="F24" s="5"/>
      <c r="G24" s="5" t="s">
        <v>58</v>
      </c>
      <c r="H24" s="5"/>
      <c r="I24" s="5" t="s">
        <v>64</v>
      </c>
      <c r="J24" s="5"/>
      <c r="K24" s="6">
        <v>0</v>
      </c>
      <c r="L24" s="5"/>
      <c r="M24" s="6">
        <v>0</v>
      </c>
      <c r="N24" s="5"/>
      <c r="O24" s="6">
        <v>104597</v>
      </c>
      <c r="P24" s="5"/>
      <c r="Q24" s="6">
        <v>84178111720</v>
      </c>
      <c r="R24" s="5"/>
      <c r="S24" s="6">
        <v>92771076297</v>
      </c>
      <c r="T24" s="5"/>
      <c r="U24" s="6">
        <v>0</v>
      </c>
      <c r="V24" s="5"/>
      <c r="W24" s="6">
        <v>0</v>
      </c>
      <c r="X24" s="5"/>
      <c r="Y24" s="6">
        <v>0</v>
      </c>
      <c r="Z24" s="5"/>
      <c r="AA24" s="6">
        <v>0</v>
      </c>
      <c r="AB24" s="5"/>
      <c r="AC24" s="6">
        <v>104597</v>
      </c>
      <c r="AD24" s="5"/>
      <c r="AE24" s="6">
        <v>923640</v>
      </c>
      <c r="AF24" s="5"/>
      <c r="AG24" s="6">
        <v>84178111720</v>
      </c>
      <c r="AH24" s="5"/>
      <c r="AI24" s="6">
        <v>96592552543</v>
      </c>
      <c r="AK24" s="8">
        <v>9.1079027841931698E-2</v>
      </c>
    </row>
    <row r="25" spans="1:37">
      <c r="A25" s="1" t="s">
        <v>65</v>
      </c>
      <c r="C25" s="5" t="s">
        <v>24</v>
      </c>
      <c r="D25" s="5"/>
      <c r="E25" s="5" t="s">
        <v>24</v>
      </c>
      <c r="F25" s="5"/>
      <c r="G25" s="5" t="s">
        <v>66</v>
      </c>
      <c r="H25" s="5"/>
      <c r="I25" s="5" t="s">
        <v>67</v>
      </c>
      <c r="J25" s="5"/>
      <c r="K25" s="6">
        <v>0</v>
      </c>
      <c r="L25" s="5"/>
      <c r="M25" s="6">
        <v>0</v>
      </c>
      <c r="N25" s="5"/>
      <c r="O25" s="6">
        <v>110766</v>
      </c>
      <c r="P25" s="5"/>
      <c r="Q25" s="6">
        <v>87897253074</v>
      </c>
      <c r="R25" s="5"/>
      <c r="S25" s="6">
        <v>95143484207</v>
      </c>
      <c r="T25" s="5"/>
      <c r="U25" s="6">
        <v>0</v>
      </c>
      <c r="V25" s="5"/>
      <c r="W25" s="6">
        <v>0</v>
      </c>
      <c r="X25" s="5"/>
      <c r="Y25" s="6">
        <v>0</v>
      </c>
      <c r="Z25" s="5"/>
      <c r="AA25" s="6">
        <v>0</v>
      </c>
      <c r="AB25" s="5"/>
      <c r="AC25" s="6">
        <v>110766</v>
      </c>
      <c r="AD25" s="5"/>
      <c r="AE25" s="6">
        <v>892076</v>
      </c>
      <c r="AF25" s="5"/>
      <c r="AG25" s="6">
        <v>87897253074</v>
      </c>
      <c r="AH25" s="5"/>
      <c r="AI25" s="6">
        <v>98793863224</v>
      </c>
      <c r="AK25" s="8">
        <v>9.3154687212402179E-2</v>
      </c>
    </row>
    <row r="26" spans="1:37">
      <c r="A26" s="1" t="s">
        <v>68</v>
      </c>
      <c r="C26" s="5" t="s">
        <v>24</v>
      </c>
      <c r="D26" s="5"/>
      <c r="E26" s="5" t="s">
        <v>24</v>
      </c>
      <c r="F26" s="5"/>
      <c r="G26" s="5" t="s">
        <v>69</v>
      </c>
      <c r="H26" s="5"/>
      <c r="I26" s="5" t="s">
        <v>70</v>
      </c>
      <c r="J26" s="5"/>
      <c r="K26" s="6">
        <v>0</v>
      </c>
      <c r="L26" s="5"/>
      <c r="M26" s="6">
        <v>0</v>
      </c>
      <c r="N26" s="5"/>
      <c r="O26" s="6">
        <v>13304</v>
      </c>
      <c r="P26" s="5"/>
      <c r="Q26" s="6">
        <v>11177385534</v>
      </c>
      <c r="R26" s="5"/>
      <c r="S26" s="6">
        <v>12716318749</v>
      </c>
      <c r="T26" s="5"/>
      <c r="U26" s="6">
        <v>0</v>
      </c>
      <c r="V26" s="5"/>
      <c r="W26" s="6">
        <v>0</v>
      </c>
      <c r="X26" s="5"/>
      <c r="Y26" s="6">
        <v>0</v>
      </c>
      <c r="Z26" s="5"/>
      <c r="AA26" s="6">
        <v>0</v>
      </c>
      <c r="AB26" s="5"/>
      <c r="AC26" s="6">
        <v>13304</v>
      </c>
      <c r="AD26" s="5"/>
      <c r="AE26" s="6">
        <v>977930</v>
      </c>
      <c r="AF26" s="5"/>
      <c r="AG26" s="6">
        <v>11177385534</v>
      </c>
      <c r="AH26" s="5"/>
      <c r="AI26" s="6">
        <v>13008022588</v>
      </c>
      <c r="AK26" s="8">
        <v>1.2265521722634993E-2</v>
      </c>
    </row>
    <row r="27" spans="1:37">
      <c r="A27" s="1" t="s">
        <v>71</v>
      </c>
      <c r="C27" s="5" t="s">
        <v>24</v>
      </c>
      <c r="D27" s="5"/>
      <c r="E27" s="5" t="s">
        <v>24</v>
      </c>
      <c r="F27" s="5"/>
      <c r="G27" s="5" t="s">
        <v>66</v>
      </c>
      <c r="H27" s="5"/>
      <c r="I27" s="5" t="s">
        <v>67</v>
      </c>
      <c r="J27" s="5"/>
      <c r="K27" s="6">
        <v>0</v>
      </c>
      <c r="L27" s="5"/>
      <c r="M27" s="6">
        <v>0</v>
      </c>
      <c r="N27" s="5"/>
      <c r="O27" s="6">
        <v>32721</v>
      </c>
      <c r="P27" s="5"/>
      <c r="Q27" s="6">
        <v>30005031854</v>
      </c>
      <c r="R27" s="5"/>
      <c r="S27" s="6">
        <v>29458284168</v>
      </c>
      <c r="T27" s="5"/>
      <c r="U27" s="6">
        <v>95795</v>
      </c>
      <c r="V27" s="5"/>
      <c r="W27" s="6">
        <v>90015784994</v>
      </c>
      <c r="X27" s="5"/>
      <c r="Y27" s="6">
        <v>0</v>
      </c>
      <c r="Z27" s="5"/>
      <c r="AA27" s="6">
        <v>0</v>
      </c>
      <c r="AB27" s="5"/>
      <c r="AC27" s="6">
        <v>128516</v>
      </c>
      <c r="AD27" s="5"/>
      <c r="AE27" s="6">
        <v>924167</v>
      </c>
      <c r="AF27" s="5"/>
      <c r="AG27" s="6">
        <v>120020816848</v>
      </c>
      <c r="AH27" s="5"/>
      <c r="AI27" s="6">
        <v>118748760992</v>
      </c>
      <c r="AK27" s="8">
        <v>0.11197055491178294</v>
      </c>
    </row>
    <row r="28" spans="1:37">
      <c r="A28" s="1" t="s">
        <v>72</v>
      </c>
      <c r="C28" s="5" t="s">
        <v>24</v>
      </c>
      <c r="D28" s="5"/>
      <c r="E28" s="5" t="s">
        <v>24</v>
      </c>
      <c r="F28" s="5"/>
      <c r="G28" s="5" t="s">
        <v>73</v>
      </c>
      <c r="H28" s="5"/>
      <c r="I28" s="5" t="s">
        <v>74</v>
      </c>
      <c r="J28" s="5"/>
      <c r="K28" s="6">
        <v>0</v>
      </c>
      <c r="L28" s="5"/>
      <c r="M28" s="6">
        <v>0</v>
      </c>
      <c r="N28" s="5"/>
      <c r="O28" s="6">
        <v>111350</v>
      </c>
      <c r="P28" s="5"/>
      <c r="Q28" s="6">
        <v>100015901358</v>
      </c>
      <c r="R28" s="5"/>
      <c r="S28" s="6">
        <v>94266073976</v>
      </c>
      <c r="T28" s="5"/>
      <c r="U28" s="6">
        <v>0</v>
      </c>
      <c r="V28" s="5"/>
      <c r="W28" s="6">
        <v>0</v>
      </c>
      <c r="X28" s="5"/>
      <c r="Y28" s="6">
        <v>0</v>
      </c>
      <c r="Z28" s="5"/>
      <c r="AA28" s="6">
        <v>0</v>
      </c>
      <c r="AB28" s="5"/>
      <c r="AC28" s="6">
        <v>111350</v>
      </c>
      <c r="AD28" s="5"/>
      <c r="AE28" s="6">
        <v>861782</v>
      </c>
      <c r="AF28" s="5"/>
      <c r="AG28" s="6">
        <v>100015901358</v>
      </c>
      <c r="AH28" s="5"/>
      <c r="AI28" s="6">
        <v>95942077508</v>
      </c>
      <c r="AK28" s="8">
        <v>9.0465682068748277E-2</v>
      </c>
    </row>
    <row r="29" spans="1:37">
      <c r="A29" s="1" t="s">
        <v>75</v>
      </c>
      <c r="C29" s="5" t="s">
        <v>24</v>
      </c>
      <c r="D29" s="5"/>
      <c r="E29" s="5" t="s">
        <v>24</v>
      </c>
      <c r="F29" s="5"/>
      <c r="G29" s="5" t="s">
        <v>76</v>
      </c>
      <c r="H29" s="5"/>
      <c r="I29" s="5" t="s">
        <v>77</v>
      </c>
      <c r="J29" s="5"/>
      <c r="K29" s="6">
        <v>15</v>
      </c>
      <c r="L29" s="5"/>
      <c r="M29" s="6">
        <v>15</v>
      </c>
      <c r="N29" s="5"/>
      <c r="O29" s="6">
        <v>15704</v>
      </c>
      <c r="P29" s="5"/>
      <c r="Q29" s="6">
        <v>15002080151</v>
      </c>
      <c r="R29" s="5"/>
      <c r="S29" s="6">
        <v>14866386115</v>
      </c>
      <c r="T29" s="5"/>
      <c r="U29" s="6">
        <v>0</v>
      </c>
      <c r="V29" s="5"/>
      <c r="W29" s="6">
        <v>0</v>
      </c>
      <c r="X29" s="5"/>
      <c r="Y29" s="6">
        <v>0</v>
      </c>
      <c r="Z29" s="5"/>
      <c r="AA29" s="6">
        <v>0</v>
      </c>
      <c r="AB29" s="5"/>
      <c r="AC29" s="6">
        <v>15704</v>
      </c>
      <c r="AD29" s="5"/>
      <c r="AE29" s="6">
        <v>895511</v>
      </c>
      <c r="AF29" s="5"/>
      <c r="AG29" s="6">
        <v>15002080151</v>
      </c>
      <c r="AH29" s="5"/>
      <c r="AI29" s="6">
        <v>14060555806</v>
      </c>
      <c r="AK29" s="8">
        <v>1.3257976106984183E-2</v>
      </c>
    </row>
    <row r="30" spans="1:37">
      <c r="A30" s="1" t="s">
        <v>78</v>
      </c>
      <c r="C30" s="5" t="s">
        <v>24</v>
      </c>
      <c r="D30" s="5"/>
      <c r="E30" s="5" t="s">
        <v>24</v>
      </c>
      <c r="F30" s="5"/>
      <c r="G30" s="5" t="s">
        <v>52</v>
      </c>
      <c r="H30" s="5"/>
      <c r="I30" s="5" t="s">
        <v>38</v>
      </c>
      <c r="J30" s="5"/>
      <c r="K30" s="6">
        <v>17</v>
      </c>
      <c r="L30" s="5"/>
      <c r="M30" s="6">
        <v>17</v>
      </c>
      <c r="N30" s="5"/>
      <c r="O30" s="6">
        <v>146677</v>
      </c>
      <c r="P30" s="5"/>
      <c r="Q30" s="6">
        <v>136785453516</v>
      </c>
      <c r="R30" s="5"/>
      <c r="S30" s="6">
        <v>130889161463</v>
      </c>
      <c r="T30" s="5"/>
      <c r="U30" s="6">
        <v>0</v>
      </c>
      <c r="V30" s="5"/>
      <c r="W30" s="6">
        <v>0</v>
      </c>
      <c r="X30" s="5"/>
      <c r="Y30" s="6">
        <v>0</v>
      </c>
      <c r="Z30" s="5"/>
      <c r="AA30" s="6">
        <v>0</v>
      </c>
      <c r="AB30" s="5"/>
      <c r="AC30" s="6">
        <v>146677</v>
      </c>
      <c r="AD30" s="5"/>
      <c r="AE30" s="6">
        <v>878613</v>
      </c>
      <c r="AF30" s="5"/>
      <c r="AG30" s="6">
        <v>136785453516</v>
      </c>
      <c r="AH30" s="5"/>
      <c r="AI30" s="6">
        <v>128848960893</v>
      </c>
      <c r="AK30" s="8">
        <v>0.121494233122717</v>
      </c>
    </row>
    <row r="31" spans="1:37">
      <c r="A31" s="1" t="s">
        <v>79</v>
      </c>
      <c r="C31" s="5" t="s">
        <v>24</v>
      </c>
      <c r="D31" s="5"/>
      <c r="E31" s="5" t="s">
        <v>24</v>
      </c>
      <c r="F31" s="5"/>
      <c r="G31" s="5" t="s">
        <v>80</v>
      </c>
      <c r="H31" s="5"/>
      <c r="I31" s="5" t="s">
        <v>64</v>
      </c>
      <c r="J31" s="5"/>
      <c r="K31" s="6">
        <v>0</v>
      </c>
      <c r="L31" s="5"/>
      <c r="M31" s="6">
        <v>0</v>
      </c>
      <c r="N31" s="5"/>
      <c r="O31" s="6">
        <v>0</v>
      </c>
      <c r="P31" s="5"/>
      <c r="Q31" s="6">
        <v>0</v>
      </c>
      <c r="R31" s="5"/>
      <c r="S31" s="6">
        <v>0</v>
      </c>
      <c r="T31" s="5"/>
      <c r="U31" s="6">
        <v>52374</v>
      </c>
      <c r="V31" s="5"/>
      <c r="W31" s="6">
        <v>50219006862</v>
      </c>
      <c r="X31" s="5"/>
      <c r="Y31" s="6">
        <v>0</v>
      </c>
      <c r="Z31" s="5"/>
      <c r="AA31" s="6">
        <v>0</v>
      </c>
      <c r="AB31" s="5"/>
      <c r="AC31" s="6">
        <v>52374</v>
      </c>
      <c r="AD31" s="5"/>
      <c r="AE31" s="6">
        <v>958680</v>
      </c>
      <c r="AF31" s="5"/>
      <c r="AG31" s="6">
        <v>50219006862</v>
      </c>
      <c r="AH31" s="5"/>
      <c r="AI31" s="6">
        <v>50200805774</v>
      </c>
      <c r="AK31" s="8">
        <v>4.7335332449591622E-2</v>
      </c>
    </row>
    <row r="32" spans="1:37" ht="24.75" thickBot="1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7">
        <f>SUM(Q9:Q31)</f>
        <v>971368485753</v>
      </c>
      <c r="R32" s="5"/>
      <c r="S32" s="7">
        <f>SUM(S9:S31)</f>
        <v>1025005448207</v>
      </c>
      <c r="T32" s="5"/>
      <c r="U32" s="5"/>
      <c r="V32" s="5"/>
      <c r="W32" s="7">
        <f>SUM(W9:W31)</f>
        <v>188971623806</v>
      </c>
      <c r="X32" s="5"/>
      <c r="Y32" s="5"/>
      <c r="Z32" s="5"/>
      <c r="AA32" s="7">
        <f>SUM(AA9:AA31)</f>
        <v>237255166105</v>
      </c>
      <c r="AB32" s="5"/>
      <c r="AC32" s="5"/>
      <c r="AD32" s="5"/>
      <c r="AE32" s="5"/>
      <c r="AF32" s="5"/>
      <c r="AG32" s="7">
        <f>SUM(AG9:AG31)</f>
        <v>962934433793</v>
      </c>
      <c r="AH32" s="5"/>
      <c r="AI32" s="7">
        <f>SUM(AI9:AI31)</f>
        <v>991579441543</v>
      </c>
      <c r="AK32" s="9">
        <f>SUM(AK9:AK31)</f>
        <v>0.93497986321023929</v>
      </c>
    </row>
    <row r="33" spans="37:37" ht="24.75" thickTop="1"/>
    <row r="34" spans="37:37">
      <c r="AK34" s="3"/>
    </row>
  </sheetData>
  <mergeCells count="28">
    <mergeCell ref="H2:L2"/>
    <mergeCell ref="H3:L3"/>
    <mergeCell ref="H4:L4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3"/>
  <sheetViews>
    <sheetView rightToLeft="1" workbookViewId="0">
      <selection activeCell="I8" sqref="I8:I18"/>
    </sheetView>
  </sheetViews>
  <sheetFormatPr defaultRowHeight="24"/>
  <cols>
    <col min="1" max="1" width="31.570312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5" ht="24.75">
      <c r="A6" s="21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5" ht="24.75">
      <c r="A7" s="22" t="s">
        <v>3</v>
      </c>
      <c r="C7" s="22" t="s">
        <v>7</v>
      </c>
      <c r="E7" s="22" t="s">
        <v>81</v>
      </c>
      <c r="G7" s="22" t="s">
        <v>82</v>
      </c>
      <c r="I7" s="22" t="s">
        <v>83</v>
      </c>
      <c r="K7" s="22" t="s">
        <v>84</v>
      </c>
      <c r="M7" s="22" t="s">
        <v>85</v>
      </c>
    </row>
    <row r="8" spans="1:15">
      <c r="A8" s="1" t="s">
        <v>72</v>
      </c>
      <c r="C8" s="6">
        <v>111350</v>
      </c>
      <c r="D8" s="5"/>
      <c r="E8" s="6">
        <v>910970</v>
      </c>
      <c r="F8" s="5"/>
      <c r="G8" s="6">
        <v>861782.39930000005</v>
      </c>
      <c r="H8" s="5"/>
      <c r="I8" s="5" t="s">
        <v>86</v>
      </c>
      <c r="J8" s="5"/>
      <c r="K8" s="6">
        <v>95959470162.054993</v>
      </c>
      <c r="M8" s="1" t="s">
        <v>179</v>
      </c>
      <c r="O8" s="10"/>
    </row>
    <row r="9" spans="1:15">
      <c r="A9" s="1" t="s">
        <v>63</v>
      </c>
      <c r="C9" s="6">
        <v>104597</v>
      </c>
      <c r="D9" s="5"/>
      <c r="E9" s="6">
        <v>959270</v>
      </c>
      <c r="F9" s="5"/>
      <c r="G9" s="6">
        <v>923640.86080000002</v>
      </c>
      <c r="H9" s="5"/>
      <c r="I9" s="5" t="s">
        <v>87</v>
      </c>
      <c r="J9" s="5"/>
      <c r="K9" s="6">
        <v>96610063117.097595</v>
      </c>
      <c r="M9" s="1" t="s">
        <v>179</v>
      </c>
    </row>
    <row r="10" spans="1:15">
      <c r="A10" s="1" t="s">
        <v>75</v>
      </c>
      <c r="C10" s="6">
        <v>15704</v>
      </c>
      <c r="D10" s="5"/>
      <c r="E10" s="6">
        <v>968130</v>
      </c>
      <c r="F10" s="5"/>
      <c r="G10" s="6">
        <v>895511</v>
      </c>
      <c r="H10" s="5"/>
      <c r="I10" s="5" t="s">
        <v>88</v>
      </c>
      <c r="J10" s="5"/>
      <c r="K10" s="6">
        <v>14063104744</v>
      </c>
      <c r="M10" s="1" t="s">
        <v>179</v>
      </c>
    </row>
    <row r="11" spans="1:15">
      <c r="A11" s="1" t="s">
        <v>78</v>
      </c>
      <c r="C11" s="6">
        <v>146677</v>
      </c>
      <c r="D11" s="5"/>
      <c r="E11" s="6">
        <v>969670</v>
      </c>
      <c r="F11" s="5"/>
      <c r="G11" s="6">
        <v>878613</v>
      </c>
      <c r="H11" s="5"/>
      <c r="I11" s="5" t="s">
        <v>89</v>
      </c>
      <c r="J11" s="5"/>
      <c r="K11" s="6">
        <v>128872319001</v>
      </c>
      <c r="M11" s="1" t="s">
        <v>179</v>
      </c>
    </row>
    <row r="12" spans="1:15">
      <c r="A12" s="1" t="s">
        <v>71</v>
      </c>
      <c r="C12" s="6">
        <v>128516</v>
      </c>
      <c r="D12" s="5"/>
      <c r="E12" s="6">
        <v>940450</v>
      </c>
      <c r="F12" s="5"/>
      <c r="G12" s="6">
        <v>924167.32629999996</v>
      </c>
      <c r="H12" s="5"/>
      <c r="I12" s="5" t="s">
        <v>90</v>
      </c>
      <c r="J12" s="5"/>
      <c r="K12" s="6">
        <v>118770288106.771</v>
      </c>
      <c r="M12" s="1" t="s">
        <v>179</v>
      </c>
    </row>
    <row r="13" spans="1:15">
      <c r="A13" s="1" t="s">
        <v>59</v>
      </c>
      <c r="C13" s="6">
        <v>30158</v>
      </c>
      <c r="D13" s="5"/>
      <c r="E13" s="6">
        <v>981100</v>
      </c>
      <c r="F13" s="5"/>
      <c r="G13" s="6">
        <v>979498.67610000004</v>
      </c>
      <c r="H13" s="5"/>
      <c r="I13" s="5" t="s">
        <v>91</v>
      </c>
      <c r="J13" s="5"/>
      <c r="K13" s="6">
        <v>29539721073.823799</v>
      </c>
      <c r="M13" s="1" t="s">
        <v>179</v>
      </c>
    </row>
    <row r="14" spans="1:15">
      <c r="A14" s="1" t="s">
        <v>54</v>
      </c>
      <c r="C14" s="6">
        <v>127296</v>
      </c>
      <c r="D14" s="5"/>
      <c r="E14" s="6">
        <v>974560</v>
      </c>
      <c r="F14" s="5"/>
      <c r="G14" s="6">
        <v>945867.68290000001</v>
      </c>
      <c r="H14" s="5"/>
      <c r="I14" s="5" t="s">
        <v>92</v>
      </c>
      <c r="J14" s="5"/>
      <c r="K14" s="6">
        <v>120405172562.438</v>
      </c>
      <c r="M14" s="1" t="s">
        <v>179</v>
      </c>
    </row>
    <row r="15" spans="1:15">
      <c r="A15" s="1" t="s">
        <v>23</v>
      </c>
      <c r="C15" s="6">
        <v>78404</v>
      </c>
      <c r="D15" s="5"/>
      <c r="E15" s="6">
        <v>956580</v>
      </c>
      <c r="F15" s="5"/>
      <c r="G15" s="6">
        <v>934656.07140000002</v>
      </c>
      <c r="H15" s="5"/>
      <c r="I15" s="5" t="s">
        <v>93</v>
      </c>
      <c r="J15" s="5"/>
      <c r="K15" s="6">
        <v>73280774622.045593</v>
      </c>
      <c r="M15" s="1" t="s">
        <v>179</v>
      </c>
    </row>
    <row r="16" spans="1:15">
      <c r="A16" s="1" t="s">
        <v>36</v>
      </c>
      <c r="C16" s="6">
        <v>86678</v>
      </c>
      <c r="D16" s="5"/>
      <c r="E16" s="6">
        <v>911180</v>
      </c>
      <c r="F16" s="5"/>
      <c r="G16" s="6">
        <v>911455.89560000005</v>
      </c>
      <c r="H16" s="5"/>
      <c r="I16" s="5" t="s">
        <v>94</v>
      </c>
      <c r="J16" s="5"/>
      <c r="K16" s="6">
        <v>79003174118.816803</v>
      </c>
      <c r="M16" s="1" t="s">
        <v>179</v>
      </c>
    </row>
    <row r="17" spans="1:13">
      <c r="A17" s="1" t="s">
        <v>65</v>
      </c>
      <c r="C17" s="6">
        <v>110766</v>
      </c>
      <c r="D17" s="5"/>
      <c r="E17" s="6">
        <v>940300</v>
      </c>
      <c r="F17" s="5"/>
      <c r="G17" s="6">
        <v>892076.74609999999</v>
      </c>
      <c r="H17" s="5"/>
      <c r="I17" s="5" t="s">
        <v>95</v>
      </c>
      <c r="J17" s="5"/>
      <c r="K17" s="6">
        <v>98811772858.512604</v>
      </c>
      <c r="M17" s="1" t="s">
        <v>179</v>
      </c>
    </row>
    <row r="18" spans="1:13" ht="24.75" thickBot="1">
      <c r="C18" s="5"/>
      <c r="D18" s="5"/>
      <c r="E18" s="5"/>
      <c r="F18" s="5"/>
      <c r="G18" s="5"/>
      <c r="H18" s="5"/>
      <c r="I18" s="5"/>
      <c r="J18" s="5"/>
      <c r="K18" s="7">
        <f>SUM(K8:K17)</f>
        <v>855315860366.5603</v>
      </c>
    </row>
    <row r="19" spans="1:13" ht="24.75" thickTop="1">
      <c r="C19" s="5"/>
      <c r="D19" s="5"/>
      <c r="E19" s="5"/>
      <c r="F19" s="5"/>
      <c r="G19" s="5"/>
      <c r="H19" s="5"/>
      <c r="I19" s="5"/>
      <c r="J19" s="5"/>
      <c r="K19" s="5"/>
    </row>
    <row r="20" spans="1:13">
      <c r="C20" s="5"/>
      <c r="D20" s="5"/>
      <c r="E20" s="5"/>
      <c r="F20" s="5"/>
      <c r="G20" s="5"/>
      <c r="H20" s="5"/>
      <c r="I20" s="5"/>
      <c r="J20" s="5"/>
      <c r="K20" s="5"/>
    </row>
    <row r="21" spans="1:13">
      <c r="C21" s="5"/>
      <c r="D21" s="5"/>
      <c r="E21" s="5"/>
      <c r="F21" s="5"/>
      <c r="G21" s="5"/>
      <c r="H21" s="5"/>
      <c r="I21" s="5"/>
      <c r="J21" s="5"/>
      <c r="K21" s="5"/>
    </row>
    <row r="22" spans="1:13">
      <c r="C22" s="5"/>
      <c r="D22" s="5"/>
      <c r="E22" s="5"/>
      <c r="F22" s="5"/>
      <c r="G22" s="5"/>
      <c r="H22" s="5"/>
      <c r="I22" s="5"/>
      <c r="J22" s="5"/>
      <c r="K22" s="5"/>
    </row>
    <row r="23" spans="1:13">
      <c r="C23" s="5"/>
      <c r="D23" s="5"/>
      <c r="E23" s="5"/>
      <c r="F23" s="5"/>
      <c r="G23" s="5"/>
      <c r="H23" s="5"/>
      <c r="I23" s="5"/>
      <c r="J23" s="5"/>
      <c r="K23" s="5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K7" sqref="K7"/>
    </sheetView>
  </sheetViews>
  <sheetFormatPr defaultRowHeight="24"/>
  <cols>
    <col min="1" max="1" width="26.28515625" style="1" bestFit="1" customWidth="1"/>
    <col min="2" max="2" width="1" style="1" customWidth="1"/>
    <col min="3" max="3" width="27.1406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97</v>
      </c>
      <c r="C6" s="22" t="s">
        <v>98</v>
      </c>
      <c r="D6" s="22" t="s">
        <v>98</v>
      </c>
      <c r="E6" s="22" t="s">
        <v>98</v>
      </c>
      <c r="F6" s="22" t="s">
        <v>98</v>
      </c>
      <c r="G6" s="22" t="s">
        <v>98</v>
      </c>
      <c r="H6" s="22" t="s">
        <v>98</v>
      </c>
      <c r="I6" s="22" t="s">
        <v>98</v>
      </c>
      <c r="K6" s="22" t="s">
        <v>183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97</v>
      </c>
      <c r="C7" s="22" t="s">
        <v>99</v>
      </c>
      <c r="E7" s="22" t="s">
        <v>100</v>
      </c>
      <c r="G7" s="22" t="s">
        <v>101</v>
      </c>
      <c r="I7" s="22" t="s">
        <v>21</v>
      </c>
      <c r="K7" s="22" t="s">
        <v>102</v>
      </c>
      <c r="M7" s="22" t="s">
        <v>103</v>
      </c>
      <c r="N7" s="11"/>
      <c r="O7" s="22" t="s">
        <v>104</v>
      </c>
      <c r="Q7" s="22" t="s">
        <v>102</v>
      </c>
      <c r="S7" s="22" t="s">
        <v>96</v>
      </c>
    </row>
    <row r="8" spans="1:19">
      <c r="A8" s="1" t="s">
        <v>105</v>
      </c>
      <c r="C8" s="1" t="s">
        <v>106</v>
      </c>
      <c r="E8" s="5" t="s">
        <v>107</v>
      </c>
      <c r="F8" s="5"/>
      <c r="G8" s="5" t="s">
        <v>108</v>
      </c>
      <c r="H8" s="5"/>
      <c r="I8" s="6">
        <v>5</v>
      </c>
      <c r="J8" s="5"/>
      <c r="K8" s="6">
        <v>114565354</v>
      </c>
      <c r="L8" s="5"/>
      <c r="M8" s="6">
        <v>11000045389</v>
      </c>
      <c r="N8" s="5"/>
      <c r="O8" s="6">
        <v>5500000000</v>
      </c>
      <c r="P8" s="5"/>
      <c r="Q8" s="6">
        <v>5614610743</v>
      </c>
      <c r="R8" s="5"/>
      <c r="S8" s="8">
        <v>5.294127494515256E-3</v>
      </c>
    </row>
    <row r="9" spans="1:19">
      <c r="A9" s="1" t="s">
        <v>105</v>
      </c>
      <c r="C9" s="1" t="s">
        <v>109</v>
      </c>
      <c r="E9" s="5" t="s">
        <v>110</v>
      </c>
      <c r="F9" s="5"/>
      <c r="G9" s="5" t="s">
        <v>111</v>
      </c>
      <c r="H9" s="5"/>
      <c r="I9" s="6">
        <v>5</v>
      </c>
      <c r="J9" s="5"/>
      <c r="K9" s="6">
        <v>2173997194</v>
      </c>
      <c r="L9" s="5"/>
      <c r="M9" s="6">
        <v>5314503322</v>
      </c>
      <c r="N9" s="5"/>
      <c r="O9" s="6">
        <v>5437223500</v>
      </c>
      <c r="P9" s="5"/>
      <c r="Q9" s="6">
        <v>2051277016</v>
      </c>
      <c r="R9" s="5"/>
      <c r="S9" s="8">
        <v>1.9341896609327972E-3</v>
      </c>
    </row>
    <row r="10" spans="1:19">
      <c r="A10" s="1" t="s">
        <v>112</v>
      </c>
      <c r="C10" s="1" t="s">
        <v>113</v>
      </c>
      <c r="E10" s="5" t="s">
        <v>107</v>
      </c>
      <c r="F10" s="5"/>
      <c r="G10" s="5" t="s">
        <v>114</v>
      </c>
      <c r="H10" s="5"/>
      <c r="I10" s="6">
        <v>5</v>
      </c>
      <c r="J10" s="5"/>
      <c r="K10" s="6">
        <v>102327316717</v>
      </c>
      <c r="L10" s="5"/>
      <c r="M10" s="6">
        <v>265810742777</v>
      </c>
      <c r="N10" s="5"/>
      <c r="O10" s="6">
        <v>331670895928</v>
      </c>
      <c r="P10" s="5"/>
      <c r="Q10" s="6">
        <v>36467163566</v>
      </c>
      <c r="R10" s="5"/>
      <c r="S10" s="8">
        <v>3.4385609638645898E-2</v>
      </c>
    </row>
    <row r="11" spans="1:19">
      <c r="A11" s="1" t="s">
        <v>115</v>
      </c>
      <c r="C11" s="1" t="s">
        <v>116</v>
      </c>
      <c r="E11" s="5" t="s">
        <v>107</v>
      </c>
      <c r="F11" s="5"/>
      <c r="G11" s="5" t="s">
        <v>117</v>
      </c>
      <c r="H11" s="5"/>
      <c r="I11" s="6">
        <v>5</v>
      </c>
      <c r="J11" s="5"/>
      <c r="K11" s="6">
        <v>1649350421</v>
      </c>
      <c r="L11" s="5"/>
      <c r="M11" s="6">
        <v>19529213865</v>
      </c>
      <c r="N11" s="5"/>
      <c r="O11" s="6">
        <v>20521361160</v>
      </c>
      <c r="P11" s="5"/>
      <c r="Q11" s="6">
        <v>657203126</v>
      </c>
      <c r="R11" s="5"/>
      <c r="S11" s="8">
        <v>6.1968982323054231E-4</v>
      </c>
    </row>
    <row r="12" spans="1:19" ht="24.75" thickBot="1">
      <c r="E12" s="5"/>
      <c r="F12" s="5"/>
      <c r="G12" s="5"/>
      <c r="H12" s="5"/>
      <c r="I12" s="5"/>
      <c r="J12" s="5"/>
      <c r="K12" s="7">
        <f>SUM(K8:K11)</f>
        <v>106265229686</v>
      </c>
      <c r="L12" s="5"/>
      <c r="M12" s="7">
        <f>SUM(M8:M11)</f>
        <v>301654505353</v>
      </c>
      <c r="N12" s="5"/>
      <c r="O12" s="7">
        <f>SUM(O8:O11)</f>
        <v>363129480588</v>
      </c>
      <c r="P12" s="5"/>
      <c r="Q12" s="7">
        <f>SUM(Q8:Q11)</f>
        <v>44790254451</v>
      </c>
      <c r="R12" s="5"/>
      <c r="S12" s="9">
        <f>SUM(S8:S11)</f>
        <v>4.2233616617324492E-2</v>
      </c>
    </row>
    <row r="13" spans="1:19" ht="24.75" thickTop="1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8: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workbookViewId="0">
      <selection activeCell="M19" sqref="M19:S23"/>
    </sheetView>
  </sheetViews>
  <sheetFormatPr defaultRowHeight="24"/>
  <cols>
    <col min="1" max="1" width="32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2" t="s">
        <v>119</v>
      </c>
      <c r="B6" s="22" t="s">
        <v>119</v>
      </c>
      <c r="C6" s="22" t="s">
        <v>119</v>
      </c>
      <c r="D6" s="22" t="s">
        <v>119</v>
      </c>
      <c r="E6" s="22" t="s">
        <v>119</v>
      </c>
      <c r="F6" s="22" t="s">
        <v>119</v>
      </c>
      <c r="G6" s="22" t="s">
        <v>119</v>
      </c>
      <c r="I6" s="22" t="s">
        <v>120</v>
      </c>
      <c r="J6" s="22" t="s">
        <v>120</v>
      </c>
      <c r="K6" s="22" t="s">
        <v>120</v>
      </c>
      <c r="L6" s="22" t="s">
        <v>120</v>
      </c>
      <c r="M6" s="22" t="s">
        <v>120</v>
      </c>
      <c r="O6" s="22" t="s">
        <v>121</v>
      </c>
      <c r="P6" s="22" t="s">
        <v>121</v>
      </c>
      <c r="Q6" s="22" t="s">
        <v>121</v>
      </c>
      <c r="R6" s="22" t="s">
        <v>121</v>
      </c>
      <c r="S6" s="22" t="s">
        <v>121</v>
      </c>
    </row>
    <row r="7" spans="1:19" ht="24.75">
      <c r="A7" s="22" t="s">
        <v>122</v>
      </c>
      <c r="C7" s="22" t="s">
        <v>123</v>
      </c>
      <c r="E7" s="22" t="s">
        <v>20</v>
      </c>
      <c r="G7" s="22" t="s">
        <v>21</v>
      </c>
      <c r="I7" s="22" t="s">
        <v>124</v>
      </c>
      <c r="K7" s="22" t="s">
        <v>125</v>
      </c>
      <c r="M7" s="22" t="s">
        <v>126</v>
      </c>
      <c r="O7" s="22" t="s">
        <v>124</v>
      </c>
      <c r="Q7" s="22" t="s">
        <v>125</v>
      </c>
      <c r="S7" s="22" t="s">
        <v>126</v>
      </c>
    </row>
    <row r="8" spans="1:19">
      <c r="A8" s="1" t="s">
        <v>127</v>
      </c>
      <c r="C8" s="5" t="s">
        <v>180</v>
      </c>
      <c r="D8" s="5"/>
      <c r="E8" s="5" t="s">
        <v>129</v>
      </c>
      <c r="F8" s="5"/>
      <c r="G8" s="6">
        <v>18</v>
      </c>
      <c r="H8" s="5"/>
      <c r="I8" s="6">
        <v>0</v>
      </c>
      <c r="J8" s="5"/>
      <c r="K8" s="6">
        <v>0</v>
      </c>
      <c r="L8" s="5"/>
      <c r="M8" s="6">
        <v>0</v>
      </c>
      <c r="N8" s="5"/>
      <c r="O8" s="6">
        <v>3820286</v>
      </c>
      <c r="P8" s="5"/>
      <c r="Q8" s="6">
        <v>0</v>
      </c>
      <c r="R8" s="5"/>
      <c r="S8" s="6">
        <v>3820286</v>
      </c>
    </row>
    <row r="9" spans="1:19">
      <c r="A9" s="1" t="s">
        <v>75</v>
      </c>
      <c r="C9" s="5" t="s">
        <v>180</v>
      </c>
      <c r="D9" s="5"/>
      <c r="E9" s="5" t="s">
        <v>77</v>
      </c>
      <c r="F9" s="5"/>
      <c r="G9" s="6">
        <v>15</v>
      </c>
      <c r="H9" s="5"/>
      <c r="I9" s="6">
        <v>195555003</v>
      </c>
      <c r="J9" s="5"/>
      <c r="K9" s="6">
        <v>0</v>
      </c>
      <c r="L9" s="5"/>
      <c r="M9" s="6">
        <v>195555003</v>
      </c>
      <c r="N9" s="5"/>
      <c r="O9" s="6">
        <v>282203841</v>
      </c>
      <c r="P9" s="5"/>
      <c r="Q9" s="6">
        <v>0</v>
      </c>
      <c r="R9" s="5"/>
      <c r="S9" s="6">
        <v>282203841</v>
      </c>
    </row>
    <row r="10" spans="1:19">
      <c r="A10" s="1" t="s">
        <v>130</v>
      </c>
      <c r="C10" s="5" t="s">
        <v>180</v>
      </c>
      <c r="D10" s="5"/>
      <c r="E10" s="5" t="s">
        <v>131</v>
      </c>
      <c r="F10" s="5"/>
      <c r="G10" s="6">
        <v>16</v>
      </c>
      <c r="H10" s="5"/>
      <c r="I10" s="6">
        <v>0</v>
      </c>
      <c r="J10" s="5"/>
      <c r="K10" s="6">
        <v>0</v>
      </c>
      <c r="L10" s="5"/>
      <c r="M10" s="6">
        <v>0</v>
      </c>
      <c r="N10" s="5"/>
      <c r="O10" s="6">
        <v>37828264</v>
      </c>
      <c r="P10" s="5"/>
      <c r="Q10" s="6">
        <v>0</v>
      </c>
      <c r="R10" s="5"/>
      <c r="S10" s="6">
        <v>37828264</v>
      </c>
    </row>
    <row r="11" spans="1:19">
      <c r="A11" s="1" t="s">
        <v>78</v>
      </c>
      <c r="C11" s="5" t="s">
        <v>180</v>
      </c>
      <c r="D11" s="5"/>
      <c r="E11" s="5" t="s">
        <v>38</v>
      </c>
      <c r="F11" s="5"/>
      <c r="G11" s="6">
        <v>17</v>
      </c>
      <c r="H11" s="5"/>
      <c r="I11" s="6">
        <v>2040065162</v>
      </c>
      <c r="J11" s="5"/>
      <c r="K11" s="6">
        <v>0</v>
      </c>
      <c r="L11" s="5"/>
      <c r="M11" s="6">
        <v>2040065162</v>
      </c>
      <c r="N11" s="5"/>
      <c r="O11" s="6">
        <v>14882355987</v>
      </c>
      <c r="P11" s="5"/>
      <c r="Q11" s="6">
        <v>0</v>
      </c>
      <c r="R11" s="5"/>
      <c r="S11" s="6">
        <v>14882355987</v>
      </c>
    </row>
    <row r="12" spans="1:19">
      <c r="A12" s="1" t="s">
        <v>132</v>
      </c>
      <c r="C12" s="5" t="s">
        <v>180</v>
      </c>
      <c r="D12" s="5"/>
      <c r="E12" s="5" t="s">
        <v>133</v>
      </c>
      <c r="F12" s="5"/>
      <c r="G12" s="6">
        <v>17</v>
      </c>
      <c r="H12" s="5"/>
      <c r="I12" s="6">
        <v>0</v>
      </c>
      <c r="J12" s="5"/>
      <c r="K12" s="6">
        <v>0</v>
      </c>
      <c r="L12" s="5"/>
      <c r="M12" s="6">
        <v>0</v>
      </c>
      <c r="N12" s="5"/>
      <c r="O12" s="6">
        <v>453867290</v>
      </c>
      <c r="P12" s="5"/>
      <c r="Q12" s="6">
        <v>0</v>
      </c>
      <c r="R12" s="5"/>
      <c r="S12" s="6">
        <v>453867290</v>
      </c>
    </row>
    <row r="13" spans="1:19">
      <c r="A13" s="1" t="s">
        <v>54</v>
      </c>
      <c r="C13" s="5" t="s">
        <v>180</v>
      </c>
      <c r="D13" s="5"/>
      <c r="E13" s="5" t="s">
        <v>56</v>
      </c>
      <c r="F13" s="5"/>
      <c r="G13" s="6">
        <v>21</v>
      </c>
      <c r="H13" s="5"/>
      <c r="I13" s="6">
        <v>1789267967</v>
      </c>
      <c r="J13" s="5"/>
      <c r="K13" s="6">
        <v>0</v>
      </c>
      <c r="L13" s="5"/>
      <c r="M13" s="6">
        <v>1789267967</v>
      </c>
      <c r="N13" s="5"/>
      <c r="O13" s="6">
        <v>2716465862</v>
      </c>
      <c r="P13" s="5"/>
      <c r="Q13" s="6">
        <v>0</v>
      </c>
      <c r="R13" s="5"/>
      <c r="S13" s="6">
        <v>2716465862</v>
      </c>
    </row>
    <row r="14" spans="1:19">
      <c r="A14" s="1" t="s">
        <v>23</v>
      </c>
      <c r="C14" s="5" t="s">
        <v>180</v>
      </c>
      <c r="D14" s="5"/>
      <c r="E14" s="5" t="s">
        <v>26</v>
      </c>
      <c r="F14" s="5"/>
      <c r="G14" s="6">
        <v>18</v>
      </c>
      <c r="H14" s="5"/>
      <c r="I14" s="6">
        <v>1227928519</v>
      </c>
      <c r="J14" s="5"/>
      <c r="K14" s="6">
        <v>0</v>
      </c>
      <c r="L14" s="5"/>
      <c r="M14" s="6">
        <v>1227928519</v>
      </c>
      <c r="N14" s="5"/>
      <c r="O14" s="6">
        <v>2000850001</v>
      </c>
      <c r="P14" s="5"/>
      <c r="Q14" s="6">
        <v>0</v>
      </c>
      <c r="R14" s="5"/>
      <c r="S14" s="6">
        <v>2000850001</v>
      </c>
    </row>
    <row r="15" spans="1:19">
      <c r="A15" s="1" t="s">
        <v>105</v>
      </c>
      <c r="C15" s="6">
        <v>1</v>
      </c>
      <c r="D15" s="5"/>
      <c r="E15" s="5" t="s">
        <v>180</v>
      </c>
      <c r="F15" s="5"/>
      <c r="G15" s="6">
        <v>5</v>
      </c>
      <c r="H15" s="5"/>
      <c r="I15" s="6">
        <v>45389</v>
      </c>
      <c r="J15" s="5"/>
      <c r="K15" s="6">
        <v>0</v>
      </c>
      <c r="L15" s="5"/>
      <c r="M15" s="6">
        <v>45389</v>
      </c>
      <c r="N15" s="5"/>
      <c r="O15" s="6">
        <v>4103270</v>
      </c>
      <c r="P15" s="5"/>
      <c r="Q15" s="6">
        <v>0</v>
      </c>
      <c r="R15" s="5"/>
      <c r="S15" s="6">
        <v>4103270</v>
      </c>
    </row>
    <row r="16" spans="1:19">
      <c r="A16" s="1" t="s">
        <v>112</v>
      </c>
      <c r="C16" s="6">
        <v>17</v>
      </c>
      <c r="D16" s="5"/>
      <c r="E16" s="5" t="s">
        <v>180</v>
      </c>
      <c r="F16" s="5"/>
      <c r="G16" s="6">
        <v>5</v>
      </c>
      <c r="H16" s="5"/>
      <c r="I16" s="6">
        <v>1580179</v>
      </c>
      <c r="J16" s="5"/>
      <c r="K16" s="6">
        <v>0</v>
      </c>
      <c r="L16" s="5"/>
      <c r="M16" s="6">
        <v>1580179</v>
      </c>
      <c r="N16" s="5"/>
      <c r="O16" s="6">
        <v>53905565</v>
      </c>
      <c r="P16" s="5"/>
      <c r="Q16" s="6">
        <v>0</v>
      </c>
      <c r="R16" s="5"/>
      <c r="S16" s="6">
        <v>53905565</v>
      </c>
    </row>
    <row r="17" spans="1:19">
      <c r="A17" s="1" t="s">
        <v>115</v>
      </c>
      <c r="C17" s="6">
        <v>17</v>
      </c>
      <c r="D17" s="5"/>
      <c r="E17" s="5" t="s">
        <v>180</v>
      </c>
      <c r="F17" s="5"/>
      <c r="G17" s="6">
        <v>5</v>
      </c>
      <c r="H17" s="5"/>
      <c r="I17" s="6">
        <v>43601</v>
      </c>
      <c r="J17" s="5"/>
      <c r="K17" s="6">
        <v>0</v>
      </c>
      <c r="L17" s="5"/>
      <c r="M17" s="6">
        <v>43601</v>
      </c>
      <c r="N17" s="5"/>
      <c r="O17" s="6">
        <v>208954</v>
      </c>
      <c r="P17" s="5"/>
      <c r="Q17" s="6">
        <v>0</v>
      </c>
      <c r="R17" s="5"/>
      <c r="S17" s="6">
        <v>208954</v>
      </c>
    </row>
    <row r="18" spans="1:19" ht="24.75" thickBot="1">
      <c r="C18" s="5"/>
      <c r="D18" s="5"/>
      <c r="E18" s="5"/>
      <c r="F18" s="5"/>
      <c r="G18" s="5"/>
      <c r="H18" s="5"/>
      <c r="I18" s="7">
        <f>SUM(I8:I17)</f>
        <v>5254485820</v>
      </c>
      <c r="J18" s="5"/>
      <c r="K18" s="7">
        <f>SUM(K8:K17)</f>
        <v>0</v>
      </c>
      <c r="L18" s="5"/>
      <c r="M18" s="7">
        <f>SUM(M8:M17)</f>
        <v>5254485820</v>
      </c>
      <c r="N18" s="5"/>
      <c r="O18" s="7">
        <f>SUM(O8:O17)</f>
        <v>20435609320</v>
      </c>
      <c r="P18" s="5"/>
      <c r="Q18" s="7">
        <f>SUM(Q8:Q17)</f>
        <v>0</v>
      </c>
      <c r="R18" s="5"/>
      <c r="S18" s="7">
        <f>SUM(S8:S17)</f>
        <v>20435609320</v>
      </c>
    </row>
    <row r="19" spans="1:19" ht="24.75" thickTop="1"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6"/>
      <c r="O19" s="6"/>
      <c r="P19" s="6"/>
      <c r="Q19" s="6"/>
      <c r="R19" s="6"/>
      <c r="S19" s="6"/>
    </row>
    <row r="20" spans="1:19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2" spans="1:19">
      <c r="M22" s="3"/>
      <c r="N22" s="3"/>
      <c r="O22" s="3"/>
      <c r="P22" s="3"/>
      <c r="Q22" s="3"/>
      <c r="R22" s="3"/>
      <c r="S2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16"/>
  <sheetViews>
    <sheetView rightToLeft="1" workbookViewId="0">
      <selection activeCell="O12" sqref="O12"/>
    </sheetView>
  </sheetViews>
  <sheetFormatPr defaultRowHeight="24"/>
  <cols>
    <col min="1" max="1" width="24.5703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3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3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3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3" ht="24.75">
      <c r="A6" s="21" t="s">
        <v>3</v>
      </c>
      <c r="C6" s="22" t="s">
        <v>134</v>
      </c>
      <c r="D6" s="22" t="s">
        <v>134</v>
      </c>
      <c r="E6" s="22" t="s">
        <v>134</v>
      </c>
      <c r="F6" s="22" t="s">
        <v>134</v>
      </c>
      <c r="G6" s="22" t="s">
        <v>134</v>
      </c>
      <c r="I6" s="22" t="s">
        <v>120</v>
      </c>
      <c r="J6" s="22" t="s">
        <v>120</v>
      </c>
      <c r="K6" s="22" t="s">
        <v>120</v>
      </c>
      <c r="L6" s="22" t="s">
        <v>120</v>
      </c>
      <c r="M6" s="22" t="s">
        <v>120</v>
      </c>
      <c r="O6" s="22" t="s">
        <v>121</v>
      </c>
      <c r="P6" s="22" t="s">
        <v>121</v>
      </c>
      <c r="Q6" s="22" t="s">
        <v>121</v>
      </c>
      <c r="R6" s="22" t="s">
        <v>121</v>
      </c>
      <c r="S6" s="22" t="s">
        <v>121</v>
      </c>
    </row>
    <row r="7" spans="1:23" ht="24.75">
      <c r="A7" s="22" t="s">
        <v>3</v>
      </c>
      <c r="C7" s="22" t="s">
        <v>135</v>
      </c>
      <c r="E7" s="22" t="s">
        <v>136</v>
      </c>
      <c r="G7" s="22" t="s">
        <v>137</v>
      </c>
      <c r="I7" s="22" t="s">
        <v>138</v>
      </c>
      <c r="K7" s="22" t="s">
        <v>125</v>
      </c>
      <c r="M7" s="22" t="s">
        <v>139</v>
      </c>
      <c r="O7" s="22" t="s">
        <v>138</v>
      </c>
      <c r="Q7" s="22" t="s">
        <v>125</v>
      </c>
      <c r="S7" s="22" t="s">
        <v>139</v>
      </c>
    </row>
    <row r="8" spans="1:23">
      <c r="A8" s="1" t="s">
        <v>140</v>
      </c>
      <c r="C8" s="5" t="s">
        <v>141</v>
      </c>
      <c r="D8" s="5"/>
      <c r="E8" s="6">
        <v>2278729</v>
      </c>
      <c r="F8" s="5"/>
      <c r="G8" s="6">
        <v>530</v>
      </c>
      <c r="H8" s="5"/>
      <c r="I8" s="6">
        <v>0</v>
      </c>
      <c r="J8" s="5"/>
      <c r="K8" s="6">
        <v>0</v>
      </c>
      <c r="L8" s="5"/>
      <c r="M8" s="6">
        <v>0</v>
      </c>
      <c r="N8" s="5"/>
      <c r="O8" s="6">
        <v>1207726370</v>
      </c>
      <c r="P8" s="5"/>
      <c r="Q8" s="6">
        <v>133210526</v>
      </c>
      <c r="R8" s="5"/>
      <c r="S8" s="6">
        <v>1074515844</v>
      </c>
      <c r="T8" s="5"/>
      <c r="U8" s="5"/>
      <c r="V8" s="5"/>
      <c r="W8" s="5"/>
    </row>
    <row r="9" spans="1:23">
      <c r="A9" s="1" t="s">
        <v>142</v>
      </c>
      <c r="C9" s="5" t="s">
        <v>143</v>
      </c>
      <c r="D9" s="5"/>
      <c r="E9" s="6">
        <v>91983</v>
      </c>
      <c r="F9" s="5"/>
      <c r="G9" s="6">
        <v>900</v>
      </c>
      <c r="H9" s="5"/>
      <c r="I9" s="6">
        <v>0</v>
      </c>
      <c r="J9" s="5"/>
      <c r="K9" s="6">
        <v>0</v>
      </c>
      <c r="L9" s="5"/>
      <c r="M9" s="6">
        <v>0</v>
      </c>
      <c r="N9" s="5"/>
      <c r="O9" s="6">
        <v>82784700</v>
      </c>
      <c r="P9" s="5"/>
      <c r="Q9" s="6">
        <v>9041160</v>
      </c>
      <c r="R9" s="5"/>
      <c r="S9" s="6">
        <v>73743540</v>
      </c>
      <c r="T9" s="5"/>
      <c r="U9" s="5"/>
      <c r="V9" s="5"/>
      <c r="W9" s="5"/>
    </row>
    <row r="10" spans="1:23">
      <c r="A10" s="1" t="s">
        <v>144</v>
      </c>
      <c r="C10" s="5" t="s">
        <v>145</v>
      </c>
      <c r="D10" s="5"/>
      <c r="E10" s="6">
        <v>6497167</v>
      </c>
      <c r="F10" s="5"/>
      <c r="G10" s="6">
        <v>100</v>
      </c>
      <c r="H10" s="5"/>
      <c r="I10" s="6">
        <v>0</v>
      </c>
      <c r="J10" s="5"/>
      <c r="K10" s="6">
        <v>0</v>
      </c>
      <c r="L10" s="5"/>
      <c r="M10" s="6">
        <v>0</v>
      </c>
      <c r="N10" s="5"/>
      <c r="O10" s="6">
        <v>649716700</v>
      </c>
      <c r="P10" s="5"/>
      <c r="Q10" s="6">
        <v>0</v>
      </c>
      <c r="R10" s="5"/>
      <c r="S10" s="6">
        <v>649716700</v>
      </c>
      <c r="T10" s="5"/>
      <c r="U10" s="5"/>
      <c r="V10" s="5"/>
      <c r="W10" s="5"/>
    </row>
    <row r="11" spans="1:23" ht="24.75" thickBot="1">
      <c r="C11" s="5"/>
      <c r="D11" s="5"/>
      <c r="E11" s="5"/>
      <c r="F11" s="5"/>
      <c r="G11" s="5"/>
      <c r="H11" s="5"/>
      <c r="I11" s="7">
        <f>SUM(I8:I10)</f>
        <v>0</v>
      </c>
      <c r="J11" s="5"/>
      <c r="K11" s="7">
        <f>SUM(K8:K10)</f>
        <v>0</v>
      </c>
      <c r="L11" s="5"/>
      <c r="M11" s="7">
        <f>SUM(M8:M10)</f>
        <v>0</v>
      </c>
      <c r="N11" s="5"/>
      <c r="O11" s="7">
        <f>SUM(O8:O10)</f>
        <v>1940227770</v>
      </c>
      <c r="P11" s="5"/>
      <c r="Q11" s="7">
        <f>SUM(Q8:Q10)</f>
        <v>142251686</v>
      </c>
      <c r="R11" s="5"/>
      <c r="S11" s="7">
        <f>SUM(S8:S10)</f>
        <v>1797976084</v>
      </c>
      <c r="T11" s="5"/>
      <c r="U11" s="5"/>
      <c r="V11" s="5"/>
      <c r="W11" s="5"/>
    </row>
    <row r="12" spans="1:23" ht="24.75" thickTop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1"/>
  <sheetViews>
    <sheetView rightToLeft="1" workbookViewId="0">
      <selection activeCell="G32" sqref="G32"/>
    </sheetView>
  </sheetViews>
  <sheetFormatPr defaultRowHeight="24"/>
  <cols>
    <col min="1" max="1" width="31.570312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9.140625" style="1" bestFit="1" customWidth="1"/>
    <col min="12" max="12" width="1" style="1" customWidth="1"/>
    <col min="13" max="13" width="17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2" t="s">
        <v>120</v>
      </c>
      <c r="D6" s="22" t="s">
        <v>120</v>
      </c>
      <c r="E6" s="22" t="s">
        <v>120</v>
      </c>
      <c r="F6" s="22" t="s">
        <v>120</v>
      </c>
      <c r="G6" s="22" t="s">
        <v>120</v>
      </c>
      <c r="H6" s="22" t="s">
        <v>120</v>
      </c>
      <c r="I6" s="22" t="s">
        <v>120</v>
      </c>
      <c r="K6" s="22" t="s">
        <v>121</v>
      </c>
      <c r="L6" s="22" t="s">
        <v>121</v>
      </c>
      <c r="M6" s="22" t="s">
        <v>121</v>
      </c>
      <c r="N6" s="22" t="s">
        <v>121</v>
      </c>
      <c r="O6" s="22" t="s">
        <v>121</v>
      </c>
      <c r="P6" s="22" t="s">
        <v>121</v>
      </c>
      <c r="Q6" s="22" t="s">
        <v>121</v>
      </c>
    </row>
    <row r="7" spans="1:17" ht="24.75">
      <c r="A7" s="22" t="s">
        <v>3</v>
      </c>
      <c r="C7" s="22" t="s">
        <v>7</v>
      </c>
      <c r="E7" s="22" t="s">
        <v>146</v>
      </c>
      <c r="G7" s="22" t="s">
        <v>147</v>
      </c>
      <c r="I7" s="22" t="s">
        <v>148</v>
      </c>
      <c r="K7" s="22" t="s">
        <v>7</v>
      </c>
      <c r="M7" s="22" t="s">
        <v>146</v>
      </c>
      <c r="O7" s="22" t="s">
        <v>147</v>
      </c>
      <c r="Q7" s="22" t="s">
        <v>148</v>
      </c>
    </row>
    <row r="8" spans="1:17">
      <c r="A8" s="1" t="s">
        <v>72</v>
      </c>
      <c r="C8" s="12">
        <v>111350</v>
      </c>
      <c r="D8" s="12"/>
      <c r="E8" s="12">
        <v>95942077508</v>
      </c>
      <c r="F8" s="12"/>
      <c r="G8" s="12">
        <v>94266073976</v>
      </c>
      <c r="H8" s="12"/>
      <c r="I8" s="12">
        <f>E8-G8</f>
        <v>1676003532</v>
      </c>
      <c r="J8" s="12"/>
      <c r="K8" s="12">
        <v>111350</v>
      </c>
      <c r="L8" s="12"/>
      <c r="M8" s="12">
        <v>95942077508</v>
      </c>
      <c r="N8" s="12"/>
      <c r="O8" s="12">
        <v>100015901358</v>
      </c>
      <c r="P8" s="12"/>
      <c r="Q8" s="12">
        <f>M8-O8</f>
        <v>-4073823850</v>
      </c>
    </row>
    <row r="9" spans="1:17">
      <c r="A9" s="1" t="s">
        <v>63</v>
      </c>
      <c r="C9" s="12">
        <v>104597</v>
      </c>
      <c r="D9" s="12"/>
      <c r="E9" s="12">
        <v>96592552543</v>
      </c>
      <c r="F9" s="12"/>
      <c r="G9" s="12">
        <v>92771076297</v>
      </c>
      <c r="H9" s="12"/>
      <c r="I9" s="12">
        <f t="shared" ref="I9:I29" si="0">E9-G9</f>
        <v>3821476246</v>
      </c>
      <c r="J9" s="12"/>
      <c r="K9" s="12">
        <v>104597</v>
      </c>
      <c r="L9" s="12"/>
      <c r="M9" s="12">
        <v>96592552543</v>
      </c>
      <c r="N9" s="12"/>
      <c r="O9" s="12">
        <v>88091477336</v>
      </c>
      <c r="P9" s="12"/>
      <c r="Q9" s="12">
        <f t="shared" ref="Q9:Q29" si="1">M9-O9</f>
        <v>8501075207</v>
      </c>
    </row>
    <row r="10" spans="1:17">
      <c r="A10" s="1" t="s">
        <v>71</v>
      </c>
      <c r="C10" s="12">
        <v>128516</v>
      </c>
      <c r="D10" s="12"/>
      <c r="E10" s="12">
        <v>118748760992</v>
      </c>
      <c r="F10" s="12"/>
      <c r="G10" s="12">
        <v>119474069162</v>
      </c>
      <c r="H10" s="12"/>
      <c r="I10" s="12">
        <f t="shared" si="0"/>
        <v>-725308170</v>
      </c>
      <c r="J10" s="12"/>
      <c r="K10" s="12">
        <v>128516</v>
      </c>
      <c r="L10" s="12"/>
      <c r="M10" s="12">
        <v>118748760992</v>
      </c>
      <c r="N10" s="12"/>
      <c r="O10" s="12">
        <v>120020816848</v>
      </c>
      <c r="P10" s="12"/>
      <c r="Q10" s="12">
        <f t="shared" si="1"/>
        <v>-1272055856</v>
      </c>
    </row>
    <row r="11" spans="1:17">
      <c r="A11" s="1" t="s">
        <v>59</v>
      </c>
      <c r="C11" s="12">
        <v>30158</v>
      </c>
      <c r="D11" s="12"/>
      <c r="E11" s="12">
        <v>29534366999</v>
      </c>
      <c r="F11" s="12"/>
      <c r="G11" s="12">
        <v>28864749293</v>
      </c>
      <c r="H11" s="12"/>
      <c r="I11" s="12">
        <f t="shared" si="0"/>
        <v>669617706</v>
      </c>
      <c r="J11" s="12"/>
      <c r="K11" s="12">
        <v>30158</v>
      </c>
      <c r="L11" s="12"/>
      <c r="M11" s="12">
        <v>29534366999</v>
      </c>
      <c r="N11" s="12"/>
      <c r="O11" s="12">
        <v>25775680035</v>
      </c>
      <c r="P11" s="12"/>
      <c r="Q11" s="12">
        <f t="shared" si="1"/>
        <v>3758686964</v>
      </c>
    </row>
    <row r="12" spans="1:17">
      <c r="A12" s="1" t="s">
        <v>54</v>
      </c>
      <c r="C12" s="12">
        <v>127296</v>
      </c>
      <c r="D12" s="12"/>
      <c r="E12" s="12">
        <v>120383349124</v>
      </c>
      <c r="F12" s="12"/>
      <c r="G12" s="12">
        <v>121170304555</v>
      </c>
      <c r="H12" s="12"/>
      <c r="I12" s="12">
        <f t="shared" si="0"/>
        <v>-786955431</v>
      </c>
      <c r="J12" s="12"/>
      <c r="K12" s="12">
        <v>127296</v>
      </c>
      <c r="L12" s="12"/>
      <c r="M12" s="12">
        <v>120383349124</v>
      </c>
      <c r="N12" s="12"/>
      <c r="O12" s="12">
        <v>123750734554</v>
      </c>
      <c r="P12" s="12"/>
      <c r="Q12" s="12">
        <f t="shared" si="1"/>
        <v>-3367385430</v>
      </c>
    </row>
    <row r="13" spans="1:17">
      <c r="A13" s="1" t="s">
        <v>23</v>
      </c>
      <c r="C13" s="12">
        <v>78404</v>
      </c>
      <c r="D13" s="12"/>
      <c r="E13" s="12">
        <v>73267492481</v>
      </c>
      <c r="F13" s="12"/>
      <c r="G13" s="12">
        <v>72418368687</v>
      </c>
      <c r="H13" s="12"/>
      <c r="I13" s="12">
        <f t="shared" si="0"/>
        <v>849123794</v>
      </c>
      <c r="J13" s="12"/>
      <c r="K13" s="12">
        <v>78404</v>
      </c>
      <c r="L13" s="12"/>
      <c r="M13" s="12">
        <v>73267492481</v>
      </c>
      <c r="N13" s="12"/>
      <c r="O13" s="12">
        <v>75013292011</v>
      </c>
      <c r="P13" s="12"/>
      <c r="Q13" s="12">
        <f t="shared" si="1"/>
        <v>-1745799530</v>
      </c>
    </row>
    <row r="14" spans="1:17">
      <c r="A14" s="1" t="s">
        <v>36</v>
      </c>
      <c r="C14" s="12">
        <v>86678</v>
      </c>
      <c r="D14" s="12"/>
      <c r="E14" s="12">
        <v>78988854793</v>
      </c>
      <c r="F14" s="12"/>
      <c r="G14" s="12">
        <v>77449134941</v>
      </c>
      <c r="H14" s="12"/>
      <c r="I14" s="12">
        <f t="shared" si="0"/>
        <v>1539719852</v>
      </c>
      <c r="J14" s="12"/>
      <c r="K14" s="12">
        <v>86678</v>
      </c>
      <c r="L14" s="12"/>
      <c r="M14" s="12">
        <v>78988854793</v>
      </c>
      <c r="N14" s="12"/>
      <c r="O14" s="12">
        <v>71082835921</v>
      </c>
      <c r="P14" s="12"/>
      <c r="Q14" s="12">
        <f t="shared" si="1"/>
        <v>7906018872</v>
      </c>
    </row>
    <row r="15" spans="1:17">
      <c r="A15" s="1" t="s">
        <v>65</v>
      </c>
      <c r="C15" s="12">
        <v>110766</v>
      </c>
      <c r="D15" s="12"/>
      <c r="E15" s="12">
        <v>98793863224</v>
      </c>
      <c r="F15" s="12"/>
      <c r="G15" s="12">
        <v>95143484207</v>
      </c>
      <c r="H15" s="12"/>
      <c r="I15" s="12">
        <f t="shared" si="0"/>
        <v>3650379017</v>
      </c>
      <c r="J15" s="12"/>
      <c r="K15" s="12">
        <v>110766</v>
      </c>
      <c r="L15" s="12"/>
      <c r="M15" s="12">
        <v>98793863224</v>
      </c>
      <c r="N15" s="12"/>
      <c r="O15" s="12">
        <v>90619550216</v>
      </c>
      <c r="P15" s="12"/>
      <c r="Q15" s="12">
        <f t="shared" si="1"/>
        <v>8174313008</v>
      </c>
    </row>
    <row r="16" spans="1:17">
      <c r="A16" s="1" t="s">
        <v>75</v>
      </c>
      <c r="C16" s="12">
        <v>15704</v>
      </c>
      <c r="D16" s="12"/>
      <c r="E16" s="12">
        <v>14060555806</v>
      </c>
      <c r="F16" s="12"/>
      <c r="G16" s="12">
        <v>14866386115</v>
      </c>
      <c r="H16" s="12"/>
      <c r="I16" s="12">
        <f t="shared" si="0"/>
        <v>-805830309</v>
      </c>
      <c r="J16" s="12"/>
      <c r="K16" s="12">
        <v>15704</v>
      </c>
      <c r="L16" s="12"/>
      <c r="M16" s="12">
        <v>14060555806</v>
      </c>
      <c r="N16" s="12"/>
      <c r="O16" s="12">
        <v>15002080151</v>
      </c>
      <c r="P16" s="12"/>
      <c r="Q16" s="12">
        <f t="shared" si="1"/>
        <v>-941524345</v>
      </c>
    </row>
    <row r="17" spans="1:17">
      <c r="A17" s="1" t="s">
        <v>78</v>
      </c>
      <c r="C17" s="12">
        <v>146677</v>
      </c>
      <c r="D17" s="12"/>
      <c r="E17" s="12">
        <v>128848960893</v>
      </c>
      <c r="F17" s="12"/>
      <c r="G17" s="12">
        <v>130889161463</v>
      </c>
      <c r="H17" s="12"/>
      <c r="I17" s="12">
        <f t="shared" si="0"/>
        <v>-2040200570</v>
      </c>
      <c r="J17" s="12"/>
      <c r="K17" s="12">
        <v>146677</v>
      </c>
      <c r="L17" s="12"/>
      <c r="M17" s="12">
        <v>128848960893</v>
      </c>
      <c r="N17" s="12"/>
      <c r="O17" s="12">
        <v>139690386107</v>
      </c>
      <c r="P17" s="12"/>
      <c r="Q17" s="12">
        <f t="shared" si="1"/>
        <v>-10841425214</v>
      </c>
    </row>
    <row r="18" spans="1:17">
      <c r="A18" s="1" t="s">
        <v>62</v>
      </c>
      <c r="C18" s="12">
        <v>10000</v>
      </c>
      <c r="D18" s="12"/>
      <c r="E18" s="12">
        <v>9790725109</v>
      </c>
      <c r="F18" s="12"/>
      <c r="G18" s="12">
        <v>9565046021</v>
      </c>
      <c r="H18" s="12"/>
      <c r="I18" s="12">
        <f t="shared" si="0"/>
        <v>225679088</v>
      </c>
      <c r="J18" s="12"/>
      <c r="K18" s="12">
        <v>10000</v>
      </c>
      <c r="L18" s="12"/>
      <c r="M18" s="12">
        <v>9790725109</v>
      </c>
      <c r="N18" s="12"/>
      <c r="O18" s="12">
        <v>8398477500</v>
      </c>
      <c r="P18" s="12"/>
      <c r="Q18" s="12">
        <f t="shared" si="1"/>
        <v>1392247609</v>
      </c>
    </row>
    <row r="19" spans="1:17">
      <c r="A19" s="1" t="s">
        <v>27</v>
      </c>
      <c r="C19" s="12">
        <v>4300</v>
      </c>
      <c r="D19" s="12"/>
      <c r="E19" s="12">
        <v>3061045085</v>
      </c>
      <c r="F19" s="12"/>
      <c r="G19" s="12">
        <v>3081595359</v>
      </c>
      <c r="H19" s="12"/>
      <c r="I19" s="12">
        <f t="shared" si="0"/>
        <v>-20550274</v>
      </c>
      <c r="J19" s="12"/>
      <c r="K19" s="12">
        <v>4300</v>
      </c>
      <c r="L19" s="12"/>
      <c r="M19" s="12">
        <v>3061045085</v>
      </c>
      <c r="N19" s="12"/>
      <c r="O19" s="12">
        <v>2737838278</v>
      </c>
      <c r="P19" s="12"/>
      <c r="Q19" s="12">
        <f t="shared" si="1"/>
        <v>323206807</v>
      </c>
    </row>
    <row r="20" spans="1:17">
      <c r="A20" s="1" t="s">
        <v>44</v>
      </c>
      <c r="C20" s="12">
        <v>28</v>
      </c>
      <c r="D20" s="12"/>
      <c r="E20" s="12">
        <v>20212895</v>
      </c>
      <c r="F20" s="12"/>
      <c r="G20" s="12">
        <v>20285682</v>
      </c>
      <c r="H20" s="12"/>
      <c r="I20" s="12">
        <f t="shared" si="0"/>
        <v>-72787</v>
      </c>
      <c r="J20" s="12"/>
      <c r="K20" s="12">
        <v>28</v>
      </c>
      <c r="L20" s="12"/>
      <c r="M20" s="12">
        <v>20212895</v>
      </c>
      <c r="N20" s="12"/>
      <c r="O20" s="12">
        <v>18685025</v>
      </c>
      <c r="P20" s="12"/>
      <c r="Q20" s="12">
        <f t="shared" si="1"/>
        <v>1527870</v>
      </c>
    </row>
    <row r="21" spans="1:17">
      <c r="A21" s="1" t="s">
        <v>42</v>
      </c>
      <c r="C21" s="12">
        <v>28</v>
      </c>
      <c r="D21" s="12"/>
      <c r="E21" s="12">
        <v>26287514</v>
      </c>
      <c r="F21" s="12"/>
      <c r="G21" s="12">
        <v>25847434</v>
      </c>
      <c r="H21" s="12"/>
      <c r="I21" s="12">
        <f t="shared" si="0"/>
        <v>440080</v>
      </c>
      <c r="J21" s="12"/>
      <c r="K21" s="12">
        <v>28</v>
      </c>
      <c r="L21" s="12"/>
      <c r="M21" s="12">
        <v>26287514</v>
      </c>
      <c r="N21" s="12"/>
      <c r="O21" s="12">
        <v>23203593</v>
      </c>
      <c r="P21" s="12"/>
      <c r="Q21" s="12">
        <f t="shared" si="1"/>
        <v>3083921</v>
      </c>
    </row>
    <row r="22" spans="1:17">
      <c r="A22" s="1" t="s">
        <v>39</v>
      </c>
      <c r="C22" s="12">
        <v>14</v>
      </c>
      <c r="D22" s="12"/>
      <c r="E22" s="12">
        <v>13409569</v>
      </c>
      <c r="F22" s="12"/>
      <c r="G22" s="12">
        <v>13170632</v>
      </c>
      <c r="H22" s="12"/>
      <c r="I22" s="12">
        <f t="shared" si="0"/>
        <v>238937</v>
      </c>
      <c r="J22" s="12"/>
      <c r="K22" s="12">
        <v>14</v>
      </c>
      <c r="L22" s="12"/>
      <c r="M22" s="12">
        <v>13409569</v>
      </c>
      <c r="N22" s="12"/>
      <c r="O22" s="12">
        <v>11869568</v>
      </c>
      <c r="P22" s="12"/>
      <c r="Q22" s="12">
        <f t="shared" si="1"/>
        <v>1540001</v>
      </c>
    </row>
    <row r="23" spans="1:17">
      <c r="A23" s="1" t="s">
        <v>79</v>
      </c>
      <c r="C23" s="12">
        <v>52374</v>
      </c>
      <c r="D23" s="12"/>
      <c r="E23" s="12">
        <v>50200805774</v>
      </c>
      <c r="F23" s="12"/>
      <c r="G23" s="12">
        <v>50219006862</v>
      </c>
      <c r="H23" s="12"/>
      <c r="I23" s="12">
        <f t="shared" si="0"/>
        <v>-18201088</v>
      </c>
      <c r="J23" s="12"/>
      <c r="K23" s="12">
        <v>52374</v>
      </c>
      <c r="L23" s="12"/>
      <c r="M23" s="12">
        <v>50200805774</v>
      </c>
      <c r="N23" s="12"/>
      <c r="O23" s="12">
        <v>50219006862</v>
      </c>
      <c r="P23" s="12"/>
      <c r="Q23" s="12">
        <f t="shared" si="1"/>
        <v>-18201088</v>
      </c>
    </row>
    <row r="24" spans="1:17">
      <c r="A24" s="1" t="s">
        <v>68</v>
      </c>
      <c r="C24" s="12">
        <v>13304</v>
      </c>
      <c r="D24" s="12"/>
      <c r="E24" s="12">
        <v>13008022588</v>
      </c>
      <c r="F24" s="12"/>
      <c r="G24" s="12">
        <v>12716318749</v>
      </c>
      <c r="H24" s="12"/>
      <c r="I24" s="12">
        <f t="shared" si="0"/>
        <v>291703839</v>
      </c>
      <c r="J24" s="12"/>
      <c r="K24" s="12">
        <v>13304</v>
      </c>
      <c r="L24" s="12"/>
      <c r="M24" s="12">
        <v>13008022588</v>
      </c>
      <c r="N24" s="12"/>
      <c r="O24" s="12">
        <v>11265381459</v>
      </c>
      <c r="P24" s="12"/>
      <c r="Q24" s="12">
        <f t="shared" si="1"/>
        <v>1742641129</v>
      </c>
    </row>
    <row r="25" spans="1:17">
      <c r="A25" s="1" t="s">
        <v>48</v>
      </c>
      <c r="C25" s="12">
        <v>8700</v>
      </c>
      <c r="D25" s="12"/>
      <c r="E25" s="12">
        <v>6426655957</v>
      </c>
      <c r="F25" s="12"/>
      <c r="G25" s="12">
        <v>6436398191</v>
      </c>
      <c r="H25" s="12"/>
      <c r="I25" s="12">
        <f t="shared" si="0"/>
        <v>-9742234</v>
      </c>
      <c r="J25" s="12"/>
      <c r="K25" s="12">
        <v>8700</v>
      </c>
      <c r="L25" s="12"/>
      <c r="M25" s="12">
        <v>6426655957</v>
      </c>
      <c r="N25" s="12"/>
      <c r="O25" s="12">
        <v>5583691772</v>
      </c>
      <c r="P25" s="12"/>
      <c r="Q25" s="12">
        <f t="shared" si="1"/>
        <v>842964185</v>
      </c>
    </row>
    <row r="26" spans="1:17">
      <c r="A26" s="1" t="s">
        <v>30</v>
      </c>
      <c r="C26" s="12">
        <v>71</v>
      </c>
      <c r="D26" s="12"/>
      <c r="E26" s="12">
        <v>67906289</v>
      </c>
      <c r="F26" s="12"/>
      <c r="G26" s="12">
        <v>66967839</v>
      </c>
      <c r="H26" s="12"/>
      <c r="I26" s="12">
        <f t="shared" si="0"/>
        <v>938450</v>
      </c>
      <c r="J26" s="12"/>
      <c r="K26" s="12">
        <v>71</v>
      </c>
      <c r="L26" s="12"/>
      <c r="M26" s="12">
        <v>67906289</v>
      </c>
      <c r="N26" s="12"/>
      <c r="O26" s="12">
        <v>60096996</v>
      </c>
      <c r="P26" s="12"/>
      <c r="Q26" s="12">
        <f t="shared" si="1"/>
        <v>7809293</v>
      </c>
    </row>
    <row r="27" spans="1:17">
      <c r="A27" s="1" t="s">
        <v>33</v>
      </c>
      <c r="C27" s="12">
        <v>54646</v>
      </c>
      <c r="D27" s="12"/>
      <c r="E27" s="12">
        <v>51370495989</v>
      </c>
      <c r="F27" s="12"/>
      <c r="G27" s="12">
        <v>50630176896</v>
      </c>
      <c r="H27" s="12"/>
      <c r="I27" s="12">
        <f t="shared" si="0"/>
        <v>740319093</v>
      </c>
      <c r="J27" s="12"/>
      <c r="K27" s="12">
        <v>54646</v>
      </c>
      <c r="L27" s="12"/>
      <c r="M27" s="12">
        <v>51370495989</v>
      </c>
      <c r="N27" s="12"/>
      <c r="O27" s="12">
        <v>50009606137</v>
      </c>
      <c r="P27" s="12"/>
      <c r="Q27" s="12">
        <f t="shared" si="1"/>
        <v>1360889852</v>
      </c>
    </row>
    <row r="28" spans="1:17">
      <c r="A28" s="1" t="s">
        <v>51</v>
      </c>
      <c r="C28" s="12">
        <v>19</v>
      </c>
      <c r="D28" s="12"/>
      <c r="E28" s="12">
        <v>18919050</v>
      </c>
      <c r="F28" s="12"/>
      <c r="G28" s="12">
        <v>18590599</v>
      </c>
      <c r="H28" s="12"/>
      <c r="I28" s="12">
        <f t="shared" si="0"/>
        <v>328451</v>
      </c>
      <c r="J28" s="12"/>
      <c r="K28" s="12">
        <v>19</v>
      </c>
      <c r="L28" s="12"/>
      <c r="M28" s="12">
        <v>18919050</v>
      </c>
      <c r="N28" s="12"/>
      <c r="O28" s="12">
        <v>16719059</v>
      </c>
      <c r="P28" s="12"/>
      <c r="Q28" s="12">
        <f t="shared" si="1"/>
        <v>2199991</v>
      </c>
    </row>
    <row r="29" spans="1:17">
      <c r="A29" s="1" t="s">
        <v>47</v>
      </c>
      <c r="C29" s="12">
        <v>3100</v>
      </c>
      <c r="D29" s="12"/>
      <c r="E29" s="12">
        <v>2414121361</v>
      </c>
      <c r="F29" s="12"/>
      <c r="G29" s="12">
        <v>2416600911</v>
      </c>
      <c r="H29" s="12"/>
      <c r="I29" s="12">
        <f t="shared" si="0"/>
        <v>-2479550</v>
      </c>
      <c r="J29" s="12"/>
      <c r="K29" s="12">
        <v>3100</v>
      </c>
      <c r="L29" s="12"/>
      <c r="M29" s="12">
        <v>2414121361</v>
      </c>
      <c r="N29" s="12"/>
      <c r="O29" s="12">
        <v>2103619650</v>
      </c>
      <c r="P29" s="12"/>
      <c r="Q29" s="12">
        <f t="shared" si="1"/>
        <v>310501711</v>
      </c>
    </row>
    <row r="30" spans="1:17" ht="24.75" thickBot="1">
      <c r="C30" s="12"/>
      <c r="D30" s="12"/>
      <c r="E30" s="13">
        <f>SUM(E8:E29)</f>
        <v>991579441543</v>
      </c>
      <c r="F30" s="12"/>
      <c r="G30" s="13">
        <f>SUM(G8:G29)</f>
        <v>982522813871</v>
      </c>
      <c r="H30" s="12"/>
      <c r="I30" s="13">
        <f>SUM(I8:I29)</f>
        <v>9056627672</v>
      </c>
      <c r="J30" s="12"/>
      <c r="K30" s="12"/>
      <c r="L30" s="12"/>
      <c r="M30" s="13">
        <f>SUM(M8:M29)</f>
        <v>991579441543</v>
      </c>
      <c r="N30" s="12"/>
      <c r="O30" s="13">
        <f>SUM(O8:O29)</f>
        <v>979510950436</v>
      </c>
      <c r="P30" s="12"/>
      <c r="Q30" s="13">
        <f>SUM(Q8:Q29)</f>
        <v>12068491107</v>
      </c>
    </row>
    <row r="31" spans="1:17" ht="24.75" thickTop="1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6"/>
  <sheetViews>
    <sheetView rightToLeft="1" zoomScale="80" zoomScaleNormal="80" workbookViewId="0">
      <selection activeCell="A50" sqref="A50"/>
    </sheetView>
  </sheetViews>
  <sheetFormatPr defaultRowHeight="30.75"/>
  <cols>
    <col min="1" max="1" width="42.42578125" style="14" customWidth="1"/>
    <col min="2" max="2" width="1" style="14" customWidth="1"/>
    <col min="3" max="3" width="12.28515625" style="14" bestFit="1" customWidth="1"/>
    <col min="4" max="4" width="1" style="14" customWidth="1"/>
    <col min="5" max="5" width="23.5703125" style="14" bestFit="1" customWidth="1"/>
    <col min="6" max="6" width="1" style="14" customWidth="1"/>
    <col min="7" max="7" width="23.5703125" style="14" bestFit="1" customWidth="1"/>
    <col min="8" max="8" width="1" style="14" customWidth="1"/>
    <col min="9" max="9" width="30.140625" style="14" bestFit="1" customWidth="1"/>
    <col min="10" max="10" width="1" style="14" customWidth="1"/>
    <col min="11" max="11" width="16.28515625" style="14" bestFit="1" customWidth="1"/>
    <col min="12" max="12" width="1" style="14" customWidth="1"/>
    <col min="13" max="13" width="26" style="14" bestFit="1" customWidth="1"/>
    <col min="14" max="14" width="1" style="14" customWidth="1"/>
    <col min="15" max="15" width="26" style="14" bestFit="1" customWidth="1"/>
    <col min="16" max="16" width="1" style="14" customWidth="1"/>
    <col min="17" max="17" width="30.140625" style="14" bestFit="1" customWidth="1"/>
    <col min="18" max="18" width="1" style="14" customWidth="1"/>
    <col min="19" max="19" width="22.7109375" style="14" bestFit="1" customWidth="1"/>
    <col min="20" max="20" width="18.85546875" style="14" bestFit="1" customWidth="1"/>
    <col min="21" max="16384" width="9.140625" style="14"/>
  </cols>
  <sheetData>
    <row r="2" spans="1:20" ht="31.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1.5">
      <c r="A3" s="23" t="s">
        <v>118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20" ht="31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20" ht="31.5">
      <c r="A6" s="23" t="s">
        <v>3</v>
      </c>
      <c r="C6" s="24" t="s">
        <v>120</v>
      </c>
      <c r="D6" s="24" t="s">
        <v>120</v>
      </c>
      <c r="E6" s="24" t="s">
        <v>120</v>
      </c>
      <c r="F6" s="24" t="s">
        <v>120</v>
      </c>
      <c r="G6" s="24" t="s">
        <v>120</v>
      </c>
      <c r="H6" s="24" t="s">
        <v>120</v>
      </c>
      <c r="I6" s="24" t="s">
        <v>120</v>
      </c>
      <c r="K6" s="24" t="s">
        <v>121</v>
      </c>
      <c r="L6" s="24" t="s">
        <v>121</v>
      </c>
      <c r="M6" s="24" t="s">
        <v>121</v>
      </c>
      <c r="N6" s="24" t="s">
        <v>121</v>
      </c>
      <c r="O6" s="24" t="s">
        <v>121</v>
      </c>
      <c r="P6" s="24" t="s">
        <v>121</v>
      </c>
      <c r="Q6" s="24" t="s">
        <v>121</v>
      </c>
    </row>
    <row r="7" spans="1:20" ht="31.5">
      <c r="A7" s="24" t="s">
        <v>3</v>
      </c>
      <c r="C7" s="24" t="s">
        <v>7</v>
      </c>
      <c r="E7" s="24" t="s">
        <v>146</v>
      </c>
      <c r="G7" s="24" t="s">
        <v>147</v>
      </c>
      <c r="I7" s="24" t="s">
        <v>149</v>
      </c>
      <c r="K7" s="24" t="s">
        <v>7</v>
      </c>
      <c r="M7" s="24" t="s">
        <v>146</v>
      </c>
      <c r="O7" s="24" t="s">
        <v>147</v>
      </c>
      <c r="Q7" s="24" t="s">
        <v>149</v>
      </c>
    </row>
    <row r="8" spans="1:20">
      <c r="A8" s="14" t="s">
        <v>150</v>
      </c>
      <c r="C8" s="15">
        <v>0</v>
      </c>
      <c r="D8" s="15"/>
      <c r="E8" s="15">
        <v>0</v>
      </c>
      <c r="F8" s="15"/>
      <c r="G8" s="15">
        <v>0</v>
      </c>
      <c r="H8" s="15"/>
      <c r="I8" s="15">
        <v>0</v>
      </c>
      <c r="J8" s="15"/>
      <c r="K8" s="15">
        <v>300000</v>
      </c>
      <c r="L8" s="15"/>
      <c r="M8" s="15">
        <v>5669067150</v>
      </c>
      <c r="N8" s="15"/>
      <c r="O8" s="15">
        <v>5537588051</v>
      </c>
      <c r="P8" s="15"/>
      <c r="Q8" s="15">
        <f>M8-O8</f>
        <v>131479099</v>
      </c>
      <c r="S8" s="18"/>
      <c r="T8" s="18"/>
    </row>
    <row r="9" spans="1:20">
      <c r="A9" s="14" t="s">
        <v>151</v>
      </c>
      <c r="C9" s="15">
        <v>0</v>
      </c>
      <c r="D9" s="15"/>
      <c r="E9" s="15">
        <v>0</v>
      </c>
      <c r="F9" s="15"/>
      <c r="G9" s="15">
        <v>0</v>
      </c>
      <c r="H9" s="15"/>
      <c r="I9" s="15">
        <v>0</v>
      </c>
      <c r="J9" s="15"/>
      <c r="K9" s="15">
        <v>11000000</v>
      </c>
      <c r="L9" s="15"/>
      <c r="M9" s="15">
        <v>113685000000</v>
      </c>
      <c r="N9" s="15"/>
      <c r="O9" s="15">
        <v>108776903400</v>
      </c>
      <c r="P9" s="15"/>
      <c r="Q9" s="15">
        <f t="shared" ref="Q9:Q16" si="0">M9-O9</f>
        <v>4908096600</v>
      </c>
      <c r="S9" s="18"/>
      <c r="T9" s="18"/>
    </row>
    <row r="10" spans="1:20">
      <c r="A10" s="14" t="s">
        <v>152</v>
      </c>
      <c r="C10" s="15">
        <v>0</v>
      </c>
      <c r="D10" s="15"/>
      <c r="E10" s="15">
        <v>0</v>
      </c>
      <c r="F10" s="15"/>
      <c r="G10" s="15">
        <v>0</v>
      </c>
      <c r="H10" s="15"/>
      <c r="I10" s="15">
        <v>0</v>
      </c>
      <c r="J10" s="15"/>
      <c r="K10" s="15">
        <v>4337498</v>
      </c>
      <c r="L10" s="15"/>
      <c r="M10" s="15">
        <v>24267934934</v>
      </c>
      <c r="N10" s="15"/>
      <c r="O10" s="15">
        <v>15228171216</v>
      </c>
      <c r="P10" s="15"/>
      <c r="Q10" s="15">
        <f t="shared" si="0"/>
        <v>9039763718</v>
      </c>
      <c r="S10" s="18"/>
      <c r="T10" s="18"/>
    </row>
    <row r="11" spans="1:20">
      <c r="A11" s="14" t="s">
        <v>144</v>
      </c>
      <c r="C11" s="15">
        <v>0</v>
      </c>
      <c r="D11" s="15"/>
      <c r="E11" s="15">
        <v>0</v>
      </c>
      <c r="F11" s="15"/>
      <c r="G11" s="15">
        <v>0</v>
      </c>
      <c r="H11" s="15"/>
      <c r="I11" s="15">
        <v>0</v>
      </c>
      <c r="J11" s="15"/>
      <c r="K11" s="15">
        <v>14097168</v>
      </c>
      <c r="L11" s="15"/>
      <c r="M11" s="15">
        <f>98882888648-694470000</f>
        <v>98188418648</v>
      </c>
      <c r="N11" s="15"/>
      <c r="O11" s="15">
        <v>89664136015</v>
      </c>
      <c r="P11" s="15"/>
      <c r="Q11" s="15">
        <f t="shared" si="0"/>
        <v>8524282633</v>
      </c>
      <c r="S11" s="18"/>
      <c r="T11" s="18"/>
    </row>
    <row r="12" spans="1:20">
      <c r="A12" s="14" t="s">
        <v>153</v>
      </c>
      <c r="C12" s="15">
        <v>0</v>
      </c>
      <c r="D12" s="15"/>
      <c r="E12" s="15">
        <v>0</v>
      </c>
      <c r="F12" s="15"/>
      <c r="G12" s="15">
        <v>0</v>
      </c>
      <c r="H12" s="15"/>
      <c r="I12" s="15">
        <v>0</v>
      </c>
      <c r="J12" s="15"/>
      <c r="K12" s="15">
        <v>900000</v>
      </c>
      <c r="L12" s="15"/>
      <c r="M12" s="15">
        <f>25059006655+126045000</f>
        <v>25185051655</v>
      </c>
      <c r="N12" s="15"/>
      <c r="O12" s="15">
        <v>23906061442</v>
      </c>
      <c r="P12" s="15"/>
      <c r="Q12" s="15">
        <f t="shared" si="0"/>
        <v>1278990213</v>
      </c>
      <c r="S12" s="18"/>
      <c r="T12" s="18"/>
    </row>
    <row r="13" spans="1:20">
      <c r="A13" s="14" t="s">
        <v>140</v>
      </c>
      <c r="C13" s="15">
        <v>0</v>
      </c>
      <c r="D13" s="15"/>
      <c r="E13" s="15">
        <v>0</v>
      </c>
      <c r="F13" s="15"/>
      <c r="G13" s="15">
        <v>0</v>
      </c>
      <c r="H13" s="15"/>
      <c r="I13" s="15">
        <v>0</v>
      </c>
      <c r="J13" s="15"/>
      <c r="K13" s="15">
        <v>2278729</v>
      </c>
      <c r="L13" s="15"/>
      <c r="M13" s="15">
        <v>15303906146</v>
      </c>
      <c r="N13" s="15"/>
      <c r="O13" s="15">
        <v>16122079827</v>
      </c>
      <c r="P13" s="15"/>
      <c r="Q13" s="15">
        <f t="shared" si="0"/>
        <v>-818173681</v>
      </c>
      <c r="S13" s="18"/>
      <c r="T13" s="18"/>
    </row>
    <row r="14" spans="1:20">
      <c r="A14" s="14" t="s">
        <v>142</v>
      </c>
      <c r="C14" s="15">
        <v>0</v>
      </c>
      <c r="D14" s="15"/>
      <c r="E14" s="15">
        <v>0</v>
      </c>
      <c r="F14" s="15"/>
      <c r="G14" s="15">
        <v>0</v>
      </c>
      <c r="H14" s="15"/>
      <c r="I14" s="15">
        <v>0</v>
      </c>
      <c r="J14" s="15"/>
      <c r="K14" s="15">
        <v>91983</v>
      </c>
      <c r="L14" s="15"/>
      <c r="M14" s="15">
        <v>1379764735</v>
      </c>
      <c r="N14" s="15"/>
      <c r="O14" s="15">
        <v>1440793189</v>
      </c>
      <c r="P14" s="15"/>
      <c r="Q14" s="15">
        <f t="shared" si="0"/>
        <v>-61028454</v>
      </c>
      <c r="S14" s="18"/>
      <c r="T14" s="18"/>
    </row>
    <row r="15" spans="1:20">
      <c r="A15" s="14" t="s">
        <v>57</v>
      </c>
      <c r="C15" s="15">
        <v>237824</v>
      </c>
      <c r="D15" s="15"/>
      <c r="E15" s="15">
        <v>237255166105</v>
      </c>
      <c r="F15" s="15"/>
      <c r="G15" s="15">
        <v>209207942403</v>
      </c>
      <c r="H15" s="15"/>
      <c r="I15" s="15">
        <v>28047223702</v>
      </c>
      <c r="J15" s="15"/>
      <c r="K15" s="15">
        <v>561474</v>
      </c>
      <c r="L15" s="15"/>
      <c r="M15" s="15">
        <f>533786312443-56842500</f>
        <v>533729469943</v>
      </c>
      <c r="N15" s="15"/>
      <c r="O15" s="15">
        <v>493914912936</v>
      </c>
      <c r="P15" s="15"/>
      <c r="Q15" s="15">
        <f t="shared" si="0"/>
        <v>39814557007</v>
      </c>
    </row>
    <row r="16" spans="1:20">
      <c r="A16" s="14" t="s">
        <v>154</v>
      </c>
      <c r="C16" s="15">
        <v>0</v>
      </c>
      <c r="D16" s="15"/>
      <c r="E16" s="15">
        <v>0</v>
      </c>
      <c r="F16" s="15"/>
      <c r="G16" s="15">
        <v>0</v>
      </c>
      <c r="H16" s="15"/>
      <c r="I16" s="15">
        <v>0</v>
      </c>
      <c r="J16" s="15"/>
      <c r="K16" s="15">
        <v>409</v>
      </c>
      <c r="L16" s="15"/>
      <c r="M16" s="15">
        <v>409000000</v>
      </c>
      <c r="N16" s="15"/>
      <c r="O16" s="15">
        <v>381114820</v>
      </c>
      <c r="P16" s="15"/>
      <c r="Q16" s="15">
        <f t="shared" si="0"/>
        <v>27885180</v>
      </c>
    </row>
    <row r="17" spans="1:17">
      <c r="A17" s="14" t="s">
        <v>65</v>
      </c>
      <c r="C17" s="15">
        <v>0</v>
      </c>
      <c r="D17" s="15"/>
      <c r="E17" s="15">
        <v>0</v>
      </c>
      <c r="F17" s="15"/>
      <c r="G17" s="15">
        <v>0</v>
      </c>
      <c r="H17" s="15"/>
      <c r="I17" s="15">
        <v>0</v>
      </c>
      <c r="J17" s="15"/>
      <c r="K17" s="15">
        <v>79234</v>
      </c>
      <c r="L17" s="15"/>
      <c r="M17" s="15">
        <v>70986903998</v>
      </c>
      <c r="N17" s="15"/>
      <c r="O17" s="15">
        <v>64822684231</v>
      </c>
      <c r="P17" s="15"/>
      <c r="Q17" s="15">
        <v>6164219767</v>
      </c>
    </row>
    <row r="18" spans="1:17">
      <c r="A18" s="14" t="s">
        <v>130</v>
      </c>
      <c r="C18" s="15">
        <v>0</v>
      </c>
      <c r="D18" s="15"/>
      <c r="E18" s="15">
        <v>0</v>
      </c>
      <c r="F18" s="15"/>
      <c r="G18" s="15">
        <v>0</v>
      </c>
      <c r="H18" s="15"/>
      <c r="I18" s="15">
        <v>0</v>
      </c>
      <c r="J18" s="15"/>
      <c r="K18" s="15">
        <v>3900</v>
      </c>
      <c r="L18" s="15"/>
      <c r="M18" s="15">
        <v>3819825535</v>
      </c>
      <c r="N18" s="15"/>
      <c r="O18" s="15">
        <v>3725376853</v>
      </c>
      <c r="P18" s="15"/>
      <c r="Q18" s="15">
        <v>94448682</v>
      </c>
    </row>
    <row r="19" spans="1:17">
      <c r="A19" s="14" t="s">
        <v>33</v>
      </c>
      <c r="C19" s="15">
        <v>0</v>
      </c>
      <c r="D19" s="15"/>
      <c r="E19" s="15">
        <v>0</v>
      </c>
      <c r="F19" s="15"/>
      <c r="G19" s="15">
        <v>0</v>
      </c>
      <c r="H19" s="15"/>
      <c r="I19" s="15">
        <v>0</v>
      </c>
      <c r="J19" s="15"/>
      <c r="K19" s="15">
        <v>443079</v>
      </c>
      <c r="L19" s="15"/>
      <c r="M19" s="15">
        <v>371407061506</v>
      </c>
      <c r="N19" s="15"/>
      <c r="O19" s="15">
        <v>374354643101</v>
      </c>
      <c r="P19" s="15"/>
      <c r="Q19" s="15">
        <v>-2947581595</v>
      </c>
    </row>
    <row r="20" spans="1:17">
      <c r="A20" s="14" t="s">
        <v>36</v>
      </c>
      <c r="C20" s="15">
        <v>0</v>
      </c>
      <c r="D20" s="15"/>
      <c r="E20" s="15">
        <v>0</v>
      </c>
      <c r="F20" s="15"/>
      <c r="G20" s="15">
        <v>0</v>
      </c>
      <c r="H20" s="15"/>
      <c r="I20" s="15">
        <v>0</v>
      </c>
      <c r="J20" s="15"/>
      <c r="K20" s="15">
        <v>109900</v>
      </c>
      <c r="L20" s="15"/>
      <c r="M20" s="15">
        <v>90024988017</v>
      </c>
      <c r="N20" s="15"/>
      <c r="O20" s="15">
        <v>90126718056</v>
      </c>
      <c r="P20" s="15"/>
      <c r="Q20" s="15">
        <v>-101730039</v>
      </c>
    </row>
    <row r="21" spans="1:17">
      <c r="A21" s="14" t="s">
        <v>78</v>
      </c>
      <c r="C21" s="15">
        <v>0</v>
      </c>
      <c r="D21" s="15"/>
      <c r="E21" s="15">
        <v>0</v>
      </c>
      <c r="F21" s="15"/>
      <c r="G21" s="15">
        <v>0</v>
      </c>
      <c r="H21" s="15"/>
      <c r="I21" s="15">
        <v>0</v>
      </c>
      <c r="J21" s="15"/>
      <c r="K21" s="15">
        <v>85577</v>
      </c>
      <c r="L21" s="15"/>
      <c r="M21" s="15">
        <v>81985018923</v>
      </c>
      <c r="N21" s="15"/>
      <c r="O21" s="15">
        <v>81500740893</v>
      </c>
      <c r="P21" s="15"/>
      <c r="Q21" s="15">
        <v>484278030</v>
      </c>
    </row>
    <row r="22" spans="1:17">
      <c r="A22" s="14" t="s">
        <v>155</v>
      </c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120000</v>
      </c>
      <c r="L22" s="15"/>
      <c r="M22" s="15">
        <v>119103392386</v>
      </c>
      <c r="N22" s="15"/>
      <c r="O22" s="15">
        <v>110383111006</v>
      </c>
      <c r="P22" s="15"/>
      <c r="Q22" s="15">
        <v>8720281380</v>
      </c>
    </row>
    <row r="23" spans="1:17">
      <c r="A23" s="14" t="s">
        <v>27</v>
      </c>
      <c r="C23" s="15">
        <v>0</v>
      </c>
      <c r="D23" s="15"/>
      <c r="E23" s="15">
        <v>0</v>
      </c>
      <c r="F23" s="15"/>
      <c r="G23" s="15">
        <v>0</v>
      </c>
      <c r="H23" s="15"/>
      <c r="I23" s="15">
        <v>0</v>
      </c>
      <c r="J23" s="15"/>
      <c r="K23" s="15">
        <v>45600</v>
      </c>
      <c r="L23" s="15"/>
      <c r="M23" s="15">
        <v>30624798252</v>
      </c>
      <c r="N23" s="15"/>
      <c r="O23" s="15">
        <v>29033819865</v>
      </c>
      <c r="P23" s="15"/>
      <c r="Q23" s="15">
        <v>1590978387</v>
      </c>
    </row>
    <row r="24" spans="1:17">
      <c r="A24" s="14" t="s">
        <v>156</v>
      </c>
      <c r="C24" s="15">
        <v>0</v>
      </c>
      <c r="D24" s="15"/>
      <c r="E24" s="15">
        <v>0</v>
      </c>
      <c r="F24" s="15"/>
      <c r="G24" s="15">
        <v>0</v>
      </c>
      <c r="H24" s="15"/>
      <c r="I24" s="15">
        <v>0</v>
      </c>
      <c r="J24" s="15"/>
      <c r="K24" s="15">
        <v>24300</v>
      </c>
      <c r="L24" s="15"/>
      <c r="M24" s="15">
        <v>17412653386</v>
      </c>
      <c r="N24" s="15"/>
      <c r="O24" s="15">
        <v>16196658823</v>
      </c>
      <c r="P24" s="15"/>
      <c r="Q24" s="15">
        <v>1215994563</v>
      </c>
    </row>
    <row r="25" spans="1:17">
      <c r="A25" s="14" t="s">
        <v>59</v>
      </c>
      <c r="C25" s="15">
        <v>0</v>
      </c>
      <c r="D25" s="15"/>
      <c r="E25" s="15">
        <v>0</v>
      </c>
      <c r="F25" s="15"/>
      <c r="G25" s="15">
        <v>0</v>
      </c>
      <c r="H25" s="15"/>
      <c r="I25" s="15">
        <v>0</v>
      </c>
      <c r="J25" s="15"/>
      <c r="K25" s="15">
        <v>69842</v>
      </c>
      <c r="L25" s="15"/>
      <c r="M25" s="15">
        <v>64987568903</v>
      </c>
      <c r="N25" s="15"/>
      <c r="O25" s="15">
        <v>59693117747</v>
      </c>
      <c r="P25" s="15"/>
      <c r="Q25" s="15">
        <v>5294451156</v>
      </c>
    </row>
    <row r="26" spans="1:17">
      <c r="A26" s="14" t="s">
        <v>157</v>
      </c>
      <c r="C26" s="15">
        <v>0</v>
      </c>
      <c r="D26" s="15"/>
      <c r="E26" s="15">
        <v>0</v>
      </c>
      <c r="F26" s="15"/>
      <c r="G26" s="15">
        <v>0</v>
      </c>
      <c r="H26" s="15"/>
      <c r="I26" s="15">
        <v>0</v>
      </c>
      <c r="J26" s="15"/>
      <c r="K26" s="15">
        <v>63300</v>
      </c>
      <c r="L26" s="15"/>
      <c r="M26" s="15">
        <v>45107297825</v>
      </c>
      <c r="N26" s="15"/>
      <c r="O26" s="15">
        <v>41404620052</v>
      </c>
      <c r="P26" s="15"/>
      <c r="Q26" s="15">
        <v>3702677773</v>
      </c>
    </row>
    <row r="27" spans="1:17">
      <c r="A27" s="14" t="s">
        <v>158</v>
      </c>
      <c r="C27" s="15">
        <v>0</v>
      </c>
      <c r="D27" s="15"/>
      <c r="E27" s="15">
        <v>0</v>
      </c>
      <c r="F27" s="15"/>
      <c r="G27" s="15">
        <v>0</v>
      </c>
      <c r="H27" s="15"/>
      <c r="I27" s="15">
        <v>0</v>
      </c>
      <c r="J27" s="15"/>
      <c r="K27" s="15">
        <v>28600</v>
      </c>
      <c r="L27" s="15"/>
      <c r="M27" s="15">
        <v>20059835498</v>
      </c>
      <c r="N27" s="15"/>
      <c r="O27" s="15">
        <v>17836016635</v>
      </c>
      <c r="P27" s="15"/>
      <c r="Q27" s="15">
        <v>2223818863</v>
      </c>
    </row>
    <row r="28" spans="1:17">
      <c r="A28" s="14" t="s">
        <v>132</v>
      </c>
      <c r="C28" s="15">
        <v>0</v>
      </c>
      <c r="D28" s="15"/>
      <c r="E28" s="15">
        <v>0</v>
      </c>
      <c r="F28" s="15"/>
      <c r="G28" s="15">
        <v>0</v>
      </c>
      <c r="H28" s="15"/>
      <c r="I28" s="15">
        <v>0</v>
      </c>
      <c r="J28" s="15"/>
      <c r="K28" s="15">
        <v>153380</v>
      </c>
      <c r="L28" s="15"/>
      <c r="M28" s="15">
        <v>145533060468</v>
      </c>
      <c r="N28" s="15"/>
      <c r="O28" s="15">
        <v>146050028173</v>
      </c>
      <c r="P28" s="15"/>
      <c r="Q28" s="15">
        <v>-516967705</v>
      </c>
    </row>
    <row r="29" spans="1:17">
      <c r="A29" s="14" t="s">
        <v>159</v>
      </c>
      <c r="C29" s="15">
        <v>0</v>
      </c>
      <c r="D29" s="15"/>
      <c r="E29" s="15">
        <v>0</v>
      </c>
      <c r="F29" s="15"/>
      <c r="G29" s="15">
        <v>0</v>
      </c>
      <c r="H29" s="15"/>
      <c r="I29" s="15">
        <v>0</v>
      </c>
      <c r="J29" s="15"/>
      <c r="K29" s="15">
        <v>42900</v>
      </c>
      <c r="L29" s="15"/>
      <c r="M29" s="15">
        <v>42516761445</v>
      </c>
      <c r="N29" s="15"/>
      <c r="O29" s="15">
        <v>42466733509</v>
      </c>
      <c r="P29" s="15"/>
      <c r="Q29" s="15">
        <v>50027936</v>
      </c>
    </row>
    <row r="30" spans="1:17">
      <c r="A30" s="14" t="s">
        <v>160</v>
      </c>
      <c r="C30" s="15">
        <v>0</v>
      </c>
      <c r="D30" s="15"/>
      <c r="E30" s="15">
        <v>0</v>
      </c>
      <c r="F30" s="15"/>
      <c r="G30" s="15">
        <v>0</v>
      </c>
      <c r="H30" s="15"/>
      <c r="I30" s="15">
        <v>0</v>
      </c>
      <c r="J30" s="15"/>
      <c r="K30" s="15">
        <v>188245</v>
      </c>
      <c r="L30" s="15"/>
      <c r="M30" s="15">
        <v>179216118935</v>
      </c>
      <c r="N30" s="15"/>
      <c r="O30" s="15">
        <v>173441954988</v>
      </c>
      <c r="P30" s="15"/>
      <c r="Q30" s="15">
        <v>5774163947</v>
      </c>
    </row>
    <row r="31" spans="1:17">
      <c r="A31" s="14" t="s">
        <v>44</v>
      </c>
      <c r="C31" s="15">
        <v>0</v>
      </c>
      <c r="D31" s="15"/>
      <c r="E31" s="15">
        <v>0</v>
      </c>
      <c r="F31" s="15"/>
      <c r="G31" s="15">
        <v>0</v>
      </c>
      <c r="H31" s="15"/>
      <c r="I31" s="15">
        <v>0</v>
      </c>
      <c r="J31" s="15"/>
      <c r="K31" s="15">
        <v>64300</v>
      </c>
      <c r="L31" s="15"/>
      <c r="M31" s="15">
        <v>43453481637</v>
      </c>
      <c r="N31" s="15"/>
      <c r="O31" s="15">
        <v>42908826025</v>
      </c>
      <c r="P31" s="15"/>
      <c r="Q31" s="15">
        <v>544655612</v>
      </c>
    </row>
    <row r="32" spans="1:17">
      <c r="A32" s="14" t="s">
        <v>30</v>
      </c>
      <c r="C32" s="15">
        <v>0</v>
      </c>
      <c r="D32" s="15"/>
      <c r="E32" s="15">
        <v>0</v>
      </c>
      <c r="F32" s="15"/>
      <c r="G32" s="15">
        <v>0</v>
      </c>
      <c r="H32" s="15"/>
      <c r="I32" s="15">
        <v>0</v>
      </c>
      <c r="J32" s="15"/>
      <c r="K32" s="15">
        <v>98500</v>
      </c>
      <c r="L32" s="15"/>
      <c r="M32" s="15">
        <v>84862635865</v>
      </c>
      <c r="N32" s="15"/>
      <c r="O32" s="15">
        <v>83374000722</v>
      </c>
      <c r="P32" s="15"/>
      <c r="Q32" s="15">
        <v>1488635143</v>
      </c>
    </row>
    <row r="33" spans="1:19">
      <c r="A33" s="14" t="s">
        <v>161</v>
      </c>
      <c r="C33" s="15">
        <v>0</v>
      </c>
      <c r="D33" s="15"/>
      <c r="E33" s="15">
        <v>0</v>
      </c>
      <c r="F33" s="15"/>
      <c r="G33" s="15">
        <v>0</v>
      </c>
      <c r="H33" s="15"/>
      <c r="I33" s="15">
        <v>0</v>
      </c>
      <c r="J33" s="15"/>
      <c r="K33" s="15">
        <v>27</v>
      </c>
      <c r="L33" s="15"/>
      <c r="M33" s="15">
        <v>27000000</v>
      </c>
      <c r="N33" s="15"/>
      <c r="O33" s="15">
        <v>25656148</v>
      </c>
      <c r="P33" s="15"/>
      <c r="Q33" s="15">
        <v>1343852</v>
      </c>
    </row>
    <row r="34" spans="1:19">
      <c r="A34" s="14" t="s">
        <v>162</v>
      </c>
      <c r="C34" s="15">
        <v>0</v>
      </c>
      <c r="D34" s="15"/>
      <c r="E34" s="15">
        <v>0</v>
      </c>
      <c r="F34" s="15"/>
      <c r="G34" s="15">
        <v>0</v>
      </c>
      <c r="H34" s="15"/>
      <c r="I34" s="15">
        <v>0</v>
      </c>
      <c r="J34" s="15"/>
      <c r="K34" s="15">
        <v>46702</v>
      </c>
      <c r="L34" s="15"/>
      <c r="M34" s="15">
        <v>41417165781</v>
      </c>
      <c r="N34" s="15"/>
      <c r="O34" s="15">
        <v>40345549143</v>
      </c>
      <c r="P34" s="15"/>
      <c r="Q34" s="15">
        <v>1071616638</v>
      </c>
    </row>
    <row r="35" spans="1:19">
      <c r="A35" s="14" t="s">
        <v>63</v>
      </c>
      <c r="C35" s="15">
        <v>0</v>
      </c>
      <c r="D35" s="15"/>
      <c r="E35" s="15">
        <v>0</v>
      </c>
      <c r="F35" s="15"/>
      <c r="G35" s="15">
        <v>0</v>
      </c>
      <c r="H35" s="15"/>
      <c r="I35" s="15">
        <v>0</v>
      </c>
      <c r="J35" s="15"/>
      <c r="K35" s="15">
        <v>355300</v>
      </c>
      <c r="L35" s="15"/>
      <c r="M35" s="15">
        <v>321951608069</v>
      </c>
      <c r="N35" s="15"/>
      <c r="O35" s="15">
        <v>299233265752</v>
      </c>
      <c r="P35" s="15"/>
      <c r="Q35" s="15">
        <v>22718342317</v>
      </c>
    </row>
    <row r="36" spans="1:19">
      <c r="A36" s="14" t="s">
        <v>68</v>
      </c>
      <c r="C36" s="15">
        <v>0</v>
      </c>
      <c r="D36" s="15"/>
      <c r="E36" s="15">
        <v>0</v>
      </c>
      <c r="F36" s="15"/>
      <c r="G36" s="15">
        <v>0</v>
      </c>
      <c r="H36" s="15"/>
      <c r="I36" s="15">
        <v>0</v>
      </c>
      <c r="J36" s="15"/>
      <c r="K36" s="15">
        <v>16696</v>
      </c>
      <c r="L36" s="15"/>
      <c r="M36" s="15">
        <v>14997468499</v>
      </c>
      <c r="N36" s="15"/>
      <c r="O36" s="15">
        <v>14137613413</v>
      </c>
      <c r="P36" s="15"/>
      <c r="Q36" s="15">
        <v>859855086</v>
      </c>
    </row>
    <row r="37" spans="1:19">
      <c r="A37" s="14" t="s">
        <v>127</v>
      </c>
      <c r="C37" s="15">
        <v>0</v>
      </c>
      <c r="D37" s="15"/>
      <c r="E37" s="15">
        <v>0</v>
      </c>
      <c r="F37" s="15"/>
      <c r="G37" s="15">
        <v>0</v>
      </c>
      <c r="H37" s="15"/>
      <c r="I37" s="15">
        <v>0</v>
      </c>
      <c r="J37" s="15"/>
      <c r="K37" s="15">
        <v>7770</v>
      </c>
      <c r="L37" s="15"/>
      <c r="M37" s="15">
        <v>7650509096</v>
      </c>
      <c r="N37" s="15"/>
      <c r="O37" s="15">
        <v>7541842033</v>
      </c>
      <c r="P37" s="15"/>
      <c r="Q37" s="15">
        <v>108667063</v>
      </c>
    </row>
    <row r="38" spans="1:19">
      <c r="A38" s="14" t="s">
        <v>163</v>
      </c>
      <c r="C38" s="15">
        <v>0</v>
      </c>
      <c r="D38" s="15"/>
      <c r="E38" s="15">
        <v>0</v>
      </c>
      <c r="F38" s="15"/>
      <c r="G38" s="15">
        <v>0</v>
      </c>
      <c r="H38" s="15"/>
      <c r="I38" s="15">
        <v>0</v>
      </c>
      <c r="J38" s="15"/>
      <c r="K38" s="15">
        <v>33100</v>
      </c>
      <c r="L38" s="15"/>
      <c r="M38" s="15">
        <v>22914255039</v>
      </c>
      <c r="N38" s="15"/>
      <c r="O38" s="15">
        <v>21330738102</v>
      </c>
      <c r="P38" s="15"/>
      <c r="Q38" s="15">
        <v>1583516937</v>
      </c>
    </row>
    <row r="39" spans="1:19">
      <c r="A39" s="14" t="s">
        <v>47</v>
      </c>
      <c r="C39" s="15">
        <v>0</v>
      </c>
      <c r="D39" s="15"/>
      <c r="E39" s="15">
        <v>0</v>
      </c>
      <c r="F39" s="15"/>
      <c r="G39" s="15">
        <v>0</v>
      </c>
      <c r="H39" s="15"/>
      <c r="I39" s="15">
        <v>0</v>
      </c>
      <c r="J39" s="15"/>
      <c r="K39" s="15">
        <v>126400</v>
      </c>
      <c r="L39" s="15"/>
      <c r="M39" s="15">
        <v>90886672812</v>
      </c>
      <c r="N39" s="15"/>
      <c r="O39" s="15">
        <v>85773394753</v>
      </c>
      <c r="P39" s="15"/>
      <c r="Q39" s="15">
        <v>5113278059</v>
      </c>
    </row>
    <row r="40" spans="1:19" ht="31.5" thickBot="1">
      <c r="C40" s="15"/>
      <c r="D40" s="15"/>
      <c r="E40" s="16">
        <f>SUM(E8:E39)</f>
        <v>237255166105</v>
      </c>
      <c r="F40" s="15"/>
      <c r="G40" s="16">
        <f>SUM(G8:G39)</f>
        <v>209207942403</v>
      </c>
      <c r="H40" s="15"/>
      <c r="I40" s="16">
        <f>SUM(I8:I39)</f>
        <v>28047223702</v>
      </c>
      <c r="J40" s="15"/>
      <c r="K40" s="15"/>
      <c r="L40" s="15"/>
      <c r="M40" s="16">
        <f>SUM(M8:M39)</f>
        <v>2728763695086</v>
      </c>
      <c r="N40" s="15"/>
      <c r="O40" s="16">
        <f>SUM(O8:O39)</f>
        <v>2600678870919</v>
      </c>
      <c r="P40" s="15"/>
      <c r="Q40" s="16">
        <f>SUM(SUM(Q8:Q39))</f>
        <v>128084824167</v>
      </c>
      <c r="S40" s="17"/>
    </row>
    <row r="41" spans="1:19" ht="31.5" thickTop="1">
      <c r="H41" s="18">
        <f t="shared" ref="H41" si="1">SUM(H8:H14)</f>
        <v>0</v>
      </c>
      <c r="I41" s="18"/>
      <c r="J41" s="18"/>
      <c r="K41" s="18"/>
      <c r="L41" s="18"/>
      <c r="M41" s="18"/>
      <c r="N41" s="18"/>
      <c r="O41" s="18"/>
      <c r="P41" s="18"/>
      <c r="Q41" s="18"/>
      <c r="S41" s="17"/>
    </row>
    <row r="42" spans="1:19">
      <c r="S42" s="17"/>
    </row>
    <row r="43" spans="1:19">
      <c r="G43" s="17"/>
      <c r="S43" s="17"/>
    </row>
    <row r="44" spans="1:19">
      <c r="G44" s="17"/>
      <c r="S44" s="19"/>
    </row>
    <row r="45" spans="1:19">
      <c r="G45" s="17"/>
    </row>
    <row r="46" spans="1:19">
      <c r="H46" s="18">
        <f t="shared" ref="H46" si="2">SUM(H15:H39)</f>
        <v>0</v>
      </c>
      <c r="I46" s="18"/>
      <c r="J46" s="18"/>
      <c r="K46" s="18"/>
      <c r="L46" s="18"/>
      <c r="M46" s="18"/>
      <c r="N46" s="18"/>
      <c r="O46" s="18"/>
      <c r="P46" s="18"/>
      <c r="Q46" s="18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17"/>
  <sheetViews>
    <sheetView rightToLeft="1" topLeftCell="A4" workbookViewId="0">
      <selection activeCell="C23" sqref="C23"/>
    </sheetView>
  </sheetViews>
  <sheetFormatPr defaultRowHeight="24"/>
  <cols>
    <col min="1" max="1" width="30.140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6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37.85546875" style="1" bestFit="1" customWidth="1"/>
    <col min="24" max="16384" width="9.140625" style="1"/>
  </cols>
  <sheetData>
    <row r="2" spans="1:23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3" ht="24.75">
      <c r="A3" s="21" t="s">
        <v>118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3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6" spans="1:23" ht="24.75">
      <c r="A6" s="21" t="s">
        <v>3</v>
      </c>
      <c r="C6" s="22" t="s">
        <v>120</v>
      </c>
      <c r="D6" s="22" t="s">
        <v>120</v>
      </c>
      <c r="E6" s="22" t="s">
        <v>120</v>
      </c>
      <c r="F6" s="22" t="s">
        <v>120</v>
      </c>
      <c r="G6" s="22" t="s">
        <v>120</v>
      </c>
      <c r="H6" s="22" t="s">
        <v>120</v>
      </c>
      <c r="I6" s="22" t="s">
        <v>120</v>
      </c>
      <c r="J6" s="22" t="s">
        <v>120</v>
      </c>
      <c r="K6" s="22" t="s">
        <v>120</v>
      </c>
      <c r="M6" s="22" t="s">
        <v>121</v>
      </c>
      <c r="N6" s="22" t="s">
        <v>121</v>
      </c>
      <c r="O6" s="22" t="s">
        <v>121</v>
      </c>
      <c r="P6" s="22" t="s">
        <v>121</v>
      </c>
      <c r="Q6" s="22" t="s">
        <v>121</v>
      </c>
      <c r="R6" s="22" t="s">
        <v>121</v>
      </c>
      <c r="S6" s="22" t="s">
        <v>121</v>
      </c>
      <c r="T6" s="22" t="s">
        <v>121</v>
      </c>
      <c r="U6" s="22" t="s">
        <v>121</v>
      </c>
    </row>
    <row r="7" spans="1:23" ht="24.75">
      <c r="A7" s="22" t="s">
        <v>3</v>
      </c>
      <c r="C7" s="22" t="s">
        <v>164</v>
      </c>
      <c r="E7" s="22" t="s">
        <v>165</v>
      </c>
      <c r="G7" s="22" t="s">
        <v>166</v>
      </c>
      <c r="I7" s="22" t="s">
        <v>102</v>
      </c>
      <c r="K7" s="22" t="s">
        <v>167</v>
      </c>
      <c r="M7" s="22" t="s">
        <v>164</v>
      </c>
      <c r="O7" s="22" t="s">
        <v>165</v>
      </c>
      <c r="Q7" s="22" t="s">
        <v>166</v>
      </c>
      <c r="S7" s="22" t="s">
        <v>102</v>
      </c>
      <c r="U7" s="22" t="s">
        <v>167</v>
      </c>
    </row>
    <row r="8" spans="1:23">
      <c r="A8" s="1" t="s">
        <v>150</v>
      </c>
      <c r="C8" s="6">
        <v>0</v>
      </c>
      <c r="D8" s="5"/>
      <c r="E8" s="6">
        <v>0</v>
      </c>
      <c r="F8" s="5"/>
      <c r="G8" s="6">
        <v>0</v>
      </c>
      <c r="H8" s="5"/>
      <c r="I8" s="6">
        <v>0</v>
      </c>
      <c r="J8" s="5"/>
      <c r="K8" s="8">
        <v>0</v>
      </c>
      <c r="L8" s="5"/>
      <c r="M8" s="12">
        <v>0</v>
      </c>
      <c r="N8" s="12"/>
      <c r="O8" s="12">
        <v>0</v>
      </c>
      <c r="P8" s="12"/>
      <c r="Q8" s="12">
        <v>131479099</v>
      </c>
      <c r="R8" s="12"/>
      <c r="S8" s="12">
        <f>M8+O8+Q8</f>
        <v>131479099</v>
      </c>
      <c r="T8" s="12"/>
      <c r="U8" s="8">
        <f>S8/$S$15</f>
        <v>5.3012802541006617E-3</v>
      </c>
    </row>
    <row r="9" spans="1:23">
      <c r="A9" s="1" t="s">
        <v>151</v>
      </c>
      <c r="C9" s="6">
        <v>0</v>
      </c>
      <c r="D9" s="5"/>
      <c r="E9" s="6">
        <v>0</v>
      </c>
      <c r="F9" s="5"/>
      <c r="G9" s="6">
        <v>0</v>
      </c>
      <c r="H9" s="5"/>
      <c r="I9" s="6">
        <v>0</v>
      </c>
      <c r="J9" s="5"/>
      <c r="K9" s="8">
        <v>0</v>
      </c>
      <c r="L9" s="5"/>
      <c r="M9" s="12">
        <v>0</v>
      </c>
      <c r="N9" s="12"/>
      <c r="O9" s="12">
        <v>0</v>
      </c>
      <c r="P9" s="12"/>
      <c r="Q9" s="12">
        <v>4908096600</v>
      </c>
      <c r="R9" s="12"/>
      <c r="S9" s="12">
        <f t="shared" ref="S9:S13" si="0">M9+O9+Q9</f>
        <v>4908096600</v>
      </c>
      <c r="T9" s="12"/>
      <c r="U9" s="8">
        <f t="shared" ref="U9:U14" si="1">S9/$S$15</f>
        <v>0.19789605943982466</v>
      </c>
    </row>
    <row r="10" spans="1:23" ht="30.75">
      <c r="A10" s="1" t="s">
        <v>152</v>
      </c>
      <c r="C10" s="6">
        <v>0</v>
      </c>
      <c r="D10" s="5"/>
      <c r="E10" s="6">
        <v>0</v>
      </c>
      <c r="F10" s="5"/>
      <c r="G10" s="6">
        <v>0</v>
      </c>
      <c r="H10" s="5"/>
      <c r="I10" s="6">
        <v>0</v>
      </c>
      <c r="J10" s="5"/>
      <c r="K10" s="8">
        <v>0</v>
      </c>
      <c r="L10" s="5"/>
      <c r="M10" s="12">
        <v>0</v>
      </c>
      <c r="N10" s="12"/>
      <c r="O10" s="12">
        <v>0</v>
      </c>
      <c r="P10" s="12"/>
      <c r="Q10" s="12">
        <v>9039763718</v>
      </c>
      <c r="R10" s="12"/>
      <c r="S10" s="12">
        <f t="shared" si="0"/>
        <v>9039763718</v>
      </c>
      <c r="T10" s="12"/>
      <c r="U10" s="8">
        <f t="shared" si="1"/>
        <v>0.36448622833937261</v>
      </c>
      <c r="W10" s="14"/>
    </row>
    <row r="11" spans="1:23" ht="30.75">
      <c r="A11" s="1" t="s">
        <v>144</v>
      </c>
      <c r="C11" s="6">
        <v>0</v>
      </c>
      <c r="D11" s="5"/>
      <c r="E11" s="6">
        <v>0</v>
      </c>
      <c r="F11" s="5"/>
      <c r="G11" s="6">
        <v>0</v>
      </c>
      <c r="H11" s="5"/>
      <c r="I11" s="6">
        <v>0</v>
      </c>
      <c r="J11" s="5"/>
      <c r="K11" s="8">
        <v>0</v>
      </c>
      <c r="L11" s="5"/>
      <c r="M11" s="12">
        <v>649716700</v>
      </c>
      <c r="N11" s="12"/>
      <c r="O11" s="12">
        <v>0</v>
      </c>
      <c r="P11" s="12"/>
      <c r="Q11" s="12">
        <v>8524282633</v>
      </c>
      <c r="R11" s="12"/>
      <c r="S11" s="12">
        <f t="shared" si="0"/>
        <v>9173999333</v>
      </c>
      <c r="T11" s="12"/>
      <c r="U11" s="8">
        <f t="shared" si="1"/>
        <v>0.36989865221973828</v>
      </c>
      <c r="W11" s="14"/>
    </row>
    <row r="12" spans="1:23" ht="30.75">
      <c r="A12" s="1" t="s">
        <v>153</v>
      </c>
      <c r="C12" s="6">
        <v>0</v>
      </c>
      <c r="D12" s="5"/>
      <c r="E12" s="6">
        <v>0</v>
      </c>
      <c r="F12" s="5"/>
      <c r="G12" s="6">
        <v>0</v>
      </c>
      <c r="H12" s="5"/>
      <c r="I12" s="6">
        <v>0</v>
      </c>
      <c r="J12" s="5"/>
      <c r="K12" s="8">
        <v>0</v>
      </c>
      <c r="L12" s="5"/>
      <c r="M12" s="12">
        <v>0</v>
      </c>
      <c r="N12" s="12"/>
      <c r="O12" s="12">
        <v>0</v>
      </c>
      <c r="P12" s="12"/>
      <c r="Q12" s="12">
        <v>1278990213</v>
      </c>
      <c r="R12" s="12"/>
      <c r="S12" s="12">
        <f t="shared" si="0"/>
        <v>1278990213</v>
      </c>
      <c r="T12" s="12"/>
      <c r="U12" s="8">
        <f t="shared" si="1"/>
        <v>5.1569303508574388E-2</v>
      </c>
      <c r="W12" s="14"/>
    </row>
    <row r="13" spans="1:23" ht="30.75">
      <c r="A13" s="1" t="s">
        <v>140</v>
      </c>
      <c r="C13" s="6">
        <v>0</v>
      </c>
      <c r="D13" s="5"/>
      <c r="E13" s="6">
        <v>0</v>
      </c>
      <c r="F13" s="5"/>
      <c r="G13" s="6">
        <v>0</v>
      </c>
      <c r="H13" s="5"/>
      <c r="I13" s="6">
        <v>0</v>
      </c>
      <c r="J13" s="5"/>
      <c r="K13" s="8">
        <v>0</v>
      </c>
      <c r="L13" s="5"/>
      <c r="M13" s="12">
        <v>1074515844</v>
      </c>
      <c r="N13" s="12"/>
      <c r="O13" s="12">
        <v>0</v>
      </c>
      <c r="P13" s="12"/>
      <c r="Q13" s="12">
        <v>-818173681</v>
      </c>
      <c r="R13" s="12"/>
      <c r="S13" s="12">
        <f t="shared" si="0"/>
        <v>256342163</v>
      </c>
      <c r="T13" s="12"/>
      <c r="U13" s="8">
        <f t="shared" si="1"/>
        <v>1.0335799814123713E-2</v>
      </c>
      <c r="W13" s="14"/>
    </row>
    <row r="14" spans="1:23" ht="30.75">
      <c r="A14" s="1" t="s">
        <v>142</v>
      </c>
      <c r="C14" s="6">
        <v>0</v>
      </c>
      <c r="D14" s="5"/>
      <c r="E14" s="6">
        <v>0</v>
      </c>
      <c r="F14" s="5"/>
      <c r="G14" s="6">
        <v>0</v>
      </c>
      <c r="H14" s="5"/>
      <c r="I14" s="6">
        <v>0</v>
      </c>
      <c r="J14" s="5"/>
      <c r="K14" s="8">
        <v>0</v>
      </c>
      <c r="L14" s="5"/>
      <c r="M14" s="12">
        <v>73743540</v>
      </c>
      <c r="N14" s="12"/>
      <c r="O14" s="12">
        <v>0</v>
      </c>
      <c r="P14" s="12"/>
      <c r="Q14" s="12">
        <v>-61028454</v>
      </c>
      <c r="R14" s="12"/>
      <c r="S14" s="12">
        <f>M14+O14+Q14</f>
        <v>12715086</v>
      </c>
      <c r="T14" s="12"/>
      <c r="U14" s="8">
        <f t="shared" si="1"/>
        <v>5.1267642426566795E-4</v>
      </c>
      <c r="W14" s="14"/>
    </row>
    <row r="15" spans="1:23" ht="31.5" thickBot="1">
      <c r="C15" s="7">
        <f>SUM(C8:C14)</f>
        <v>0</v>
      </c>
      <c r="D15" s="5"/>
      <c r="E15" s="7">
        <f>SUM(E8:E14)</f>
        <v>0</v>
      </c>
      <c r="F15" s="5"/>
      <c r="G15" s="7">
        <f>SUM(G8:G14)</f>
        <v>0</v>
      </c>
      <c r="H15" s="5"/>
      <c r="I15" s="7">
        <f>SUM(I8:I14)</f>
        <v>0</v>
      </c>
      <c r="J15" s="5"/>
      <c r="K15" s="20">
        <f>SUM(K8:K14)</f>
        <v>0</v>
      </c>
      <c r="L15" s="5"/>
      <c r="M15" s="13">
        <f>SUM(M8:M14)</f>
        <v>1797976084</v>
      </c>
      <c r="N15" s="12"/>
      <c r="O15" s="13">
        <f>SUM(O8:O14)</f>
        <v>0</v>
      </c>
      <c r="P15" s="12"/>
      <c r="Q15" s="13">
        <f>SUM(Q8:Q14)</f>
        <v>23003410128</v>
      </c>
      <c r="R15" s="12"/>
      <c r="S15" s="13">
        <f>SUM(S8:S14)</f>
        <v>24801386212</v>
      </c>
      <c r="T15" s="12"/>
      <c r="U15" s="20">
        <f>SUM(U8:U14)</f>
        <v>0.99999999999999989</v>
      </c>
      <c r="W15" s="14"/>
    </row>
    <row r="16" spans="1:23" ht="24.75" thickTop="1">
      <c r="C16" s="5"/>
      <c r="D16" s="5"/>
      <c r="E16" s="5"/>
      <c r="F16" s="5"/>
      <c r="G16" s="5"/>
      <c r="H16" s="5"/>
      <c r="I16" s="5"/>
      <c r="J16" s="5"/>
      <c r="K16" s="5"/>
      <c r="L16" s="5"/>
      <c r="M16" s="12"/>
      <c r="N16" s="5"/>
      <c r="O16" s="5"/>
      <c r="P16" s="5"/>
      <c r="Q16" s="12"/>
      <c r="R16" s="5"/>
      <c r="S16" s="5"/>
      <c r="T16" s="5"/>
      <c r="U16" s="5"/>
    </row>
    <row r="17" spans="3:2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</sheetData>
  <mergeCells count="16">
    <mergeCell ref="A3:U3"/>
    <mergeCell ref="A4:U4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2023-08-27T06:47:31Z</dcterms:created>
  <dcterms:modified xsi:type="dcterms:W3CDTF">2023-08-31T07:36:22Z</dcterms:modified>
</cp:coreProperties>
</file>