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CA152B9D-4BBF-4CCF-9BC3-9D75197FAB1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اوراق مشارکت" sheetId="3" r:id="rId2"/>
    <sheet name="تعدیل قیمت" sheetId="4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8" i="10"/>
  <c r="M44" i="10"/>
  <c r="O44" i="10"/>
  <c r="Q44" i="10" s="1"/>
  <c r="E11" i="15"/>
  <c r="E8" i="15"/>
  <c r="E9" i="15"/>
  <c r="E10" i="15"/>
  <c r="E7" i="15"/>
  <c r="C11" i="15"/>
  <c r="C10" i="15"/>
  <c r="C9" i="15"/>
  <c r="C8" i="15"/>
  <c r="C7" i="15"/>
  <c r="K11" i="13"/>
  <c r="K9" i="13"/>
  <c r="K10" i="13"/>
  <c r="K8" i="13"/>
  <c r="G11" i="13"/>
  <c r="G9" i="13"/>
  <c r="G10" i="13"/>
  <c r="G8" i="13"/>
  <c r="E11" i="13"/>
  <c r="I11" i="13"/>
  <c r="I45" i="12"/>
  <c r="I44" i="12"/>
  <c r="Q42" i="12"/>
  <c r="I42" i="12"/>
  <c r="C45" i="12"/>
  <c r="E45" i="12"/>
  <c r="G45" i="12"/>
  <c r="K45" i="12"/>
  <c r="M45" i="12"/>
  <c r="O45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3" i="12"/>
  <c r="Q4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3" i="12"/>
  <c r="I8" i="12"/>
  <c r="U15" i="11"/>
  <c r="U9" i="11"/>
  <c r="U10" i="11"/>
  <c r="U11" i="11"/>
  <c r="U12" i="11"/>
  <c r="U13" i="11"/>
  <c r="U14" i="11"/>
  <c r="U8" i="11"/>
  <c r="K15" i="11"/>
  <c r="C15" i="11"/>
  <c r="E15" i="11"/>
  <c r="G15" i="11"/>
  <c r="I15" i="11"/>
  <c r="M15" i="11"/>
  <c r="O15" i="11"/>
  <c r="Q15" i="11"/>
  <c r="S15" i="1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8" i="10"/>
  <c r="E44" i="10"/>
  <c r="G44" i="10"/>
  <c r="Q25" i="9"/>
  <c r="O25" i="9"/>
  <c r="M25" i="9"/>
  <c r="E25" i="9"/>
  <c r="G25" i="9"/>
  <c r="I25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8" i="9"/>
  <c r="Q22" i="9"/>
  <c r="Q23" i="9"/>
  <c r="Q2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8" i="9"/>
  <c r="S11" i="8"/>
  <c r="Q11" i="8"/>
  <c r="O11" i="8"/>
  <c r="M11" i="8"/>
  <c r="K11" i="8"/>
  <c r="I11" i="8"/>
  <c r="I19" i="7"/>
  <c r="K19" i="7"/>
  <c r="M19" i="7"/>
  <c r="Q19" i="7"/>
  <c r="O19" i="7"/>
  <c r="S19" i="7"/>
  <c r="S12" i="6"/>
  <c r="K12" i="6"/>
  <c r="M12" i="6"/>
  <c r="O12" i="6"/>
  <c r="Q12" i="6"/>
  <c r="K18" i="4"/>
  <c r="AK32" i="3"/>
  <c r="AI32" i="3"/>
  <c r="AG32" i="3"/>
  <c r="AA32" i="3"/>
  <c r="W32" i="3"/>
  <c r="S32" i="3"/>
  <c r="Q32" i="3"/>
  <c r="Q45" i="12" l="1"/>
  <c r="I44" i="10"/>
</calcChain>
</file>

<file path=xl/sharedStrings.xml><?xml version="1.0" encoding="utf-8"?>
<sst xmlns="http://schemas.openxmlformats.org/spreadsheetml/2006/main" count="640" uniqueCount="184">
  <si>
    <t>صندوق سرمایه‌گذاری ثابت نامی مفید</t>
  </si>
  <si>
    <t>صورت وضعیت سبد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</si>
  <si>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</si>
  <si>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</si>
  <si>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</si>
  <si>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</si>
  <si>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</si>
  <si>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</si>
  <si>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</si>
  <si>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</si>
  <si>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</si>
  <si>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</si>
  <si>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</si>
  <si>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</si>
  <si>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</si>
  <si>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</si>
  <si>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</si>
  <si>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</si>
  <si>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</si>
  <si>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</si>
  <si>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</si>
  <si>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</si>
  <si>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</si>
  <si>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لوتوس14021206</t>
  </si>
  <si>
    <t>بله</t>
  </si>
  <si>
    <t>1398/12/06</t>
  </si>
  <si>
    <t>1402/12/06</t>
  </si>
  <si>
    <t>اسناد خزانه-م10بودجه00-031115</t>
  </si>
  <si>
    <t>1400/06/07</t>
  </si>
  <si>
    <t>1403/11/15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</si>
  <si>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</si>
  <si>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</si>
  <si>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</si>
  <si>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</si>
  <si>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</si>
  <si>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</si>
  <si>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</si>
  <si>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</si>
  <si>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</si>
  <si>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</si>
  <si>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</si>
  <si>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</si>
  <si>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</si>
  <si>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</si>
  <si>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</si>
  <si>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1400/02/22</t>
  </si>
  <si>
    <t>1403/10/24</t>
  </si>
  <si>
    <t>اسنادخزانه-م5بودجه00-030626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</si>
  <si>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</si>
  <si>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</si>
  <si>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</si>
  <si>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</si>
  <si>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</si>
  <si>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</si>
  <si>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صکوک اجاره معادن212-6ماهه21%</t>
  </si>
  <si>
    <t>1398/12/14</t>
  </si>
  <si>
    <t>1402/12/14</t>
  </si>
  <si>
    <t>گام بانک تجارت0206</t>
  </si>
  <si>
    <t>1401/07/02</t>
  </si>
  <si>
    <t>1402/06/28</t>
  </si>
  <si>
    <t>گام بانک سینا0206</t>
  </si>
  <si>
    <t>1401/04/01</t>
  </si>
  <si>
    <t>گام بانک صادرات ایران0207</t>
  </si>
  <si>
    <t>1402/07/30</t>
  </si>
  <si>
    <t>گواهی اعتبار مولد سپه0207</t>
  </si>
  <si>
    <t>1401/08/01</t>
  </si>
  <si>
    <t>گواهی اعتبار مولد سپه0208</t>
  </si>
  <si>
    <t>1401/09/01</t>
  </si>
  <si>
    <t>1402/08/30</t>
  </si>
  <si>
    <t>گواهی اعتبار مولد شهر0206</t>
  </si>
  <si>
    <t>1401/07/01</t>
  </si>
  <si>
    <t>گواهی اعتبارمولد رفاه0208</t>
  </si>
  <si>
    <t>گواهی اعتبارمولد صنعت020930</t>
  </si>
  <si>
    <t>1401/10/01</t>
  </si>
  <si>
    <t>1402/09/30</t>
  </si>
  <si>
    <t>مرابحه عام دولت3-ش.خ0211</t>
  </si>
  <si>
    <t>1399/03/13</t>
  </si>
  <si>
    <t>1402/11/13</t>
  </si>
  <si>
    <t>مرابحه عام دولتی6-ش.خ0210</t>
  </si>
  <si>
    <t>صکوک اجاره فارس147- 3ماهه18%</t>
  </si>
  <si>
    <t>1399/07/13</t>
  </si>
  <si>
    <t>1403/07/13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</si>
  <si>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</si>
  <si>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</si>
  <si>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</si>
  <si>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</si>
  <si>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</si>
  <si>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-10.00%</t>
  </si>
  <si>
    <t>-2.15%</t>
  </si>
  <si>
    <t>-6.77%</t>
  </si>
  <si>
    <t>-6.40%</t>
  </si>
  <si>
    <t>-1.36%</t>
  </si>
  <si>
    <t>-1.98%</t>
  </si>
  <si>
    <t>-2.38%</t>
  </si>
  <si>
    <t>-9.92%</t>
  </si>
  <si>
    <t>-2.37%</t>
  </si>
  <si>
    <t>-1.88%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</si>
  <si>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</si>
  <si>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</si>
  <si>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</si>
  <si>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</si>
  <si>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</si>
  <si>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</si>
  <si>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</si>
  <si>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</si>
  <si>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</si>
  <si>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</si>
  <si>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</si>
  <si>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</si>
  <si>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</si>
  <si>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</si>
  <si>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</si>
  <si>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</si>
  <si>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</si>
  <si>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1009-10-810-707073712</t>
  </si>
  <si>
    <t>1399/01/26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</si>
  <si>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</si>
  <si>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</si>
  <si>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</si>
  <si>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</si>
  <si>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</si>
  <si>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</si>
  <si>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</si>
  <si>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</si>
  <si>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</si>
  <si>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</si>
  <si>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</si>
  <si>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</si>
  <si>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دولت104-ش.خ020303</t>
  </si>
  <si>
    <t/>
  </si>
  <si>
    <t>1402/03/03</t>
  </si>
  <si>
    <t>مرابحه عام دولت86-ش.خ020404</t>
  </si>
  <si>
    <t>1402/04/04</t>
  </si>
  <si>
    <t>مرابحه عام دولت5-ش.خ 0209</t>
  </si>
  <si>
    <t>1402/09/27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</si>
  <si>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</si>
  <si>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</si>
  <si>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</si>
  <si>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</si>
  <si>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</si>
  <si>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</si>
  <si>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 گذاری‌ البرز(هلدینگ‌</t>
  </si>
  <si>
    <t>1402/03/31</t>
  </si>
  <si>
    <t>آریان کیمیا تک</t>
  </si>
  <si>
    <t>1402/03/28</t>
  </si>
  <si>
    <t>صنایع گلدیران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</si>
  <si>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</si>
  <si>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</si>
  <si>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</si>
  <si>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</si>
  <si>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</si>
  <si>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بین المللی توسعه ص. معادن غدیر</t>
  </si>
  <si>
    <t>فولاد شاهرود</t>
  </si>
  <si>
    <t>پالایش نفت بندرعباس</t>
  </si>
  <si>
    <t>داروسازی شهید قاضی</t>
  </si>
  <si>
    <t>اسنادخزانه-م1بودجه00-030821</t>
  </si>
  <si>
    <t>اسنادخزانه-م6بودجه00-030723</t>
  </si>
  <si>
    <t>گواهی اعتبار مولد سامان0204</t>
  </si>
  <si>
    <t>اسنادخزانه-م4بودجه99-011215</t>
  </si>
  <si>
    <t>اسناد خزانه-م9بودجه00-031101</t>
  </si>
  <si>
    <t>اسنادخزانه-م7بودجه99-020704</t>
  </si>
  <si>
    <t>اسنادخزانه-م5بودجه99-020218</t>
  </si>
  <si>
    <t>گام بانک تجارت0204</t>
  </si>
  <si>
    <t>اسنادخزانه-م6بودجه99-020321</t>
  </si>
  <si>
    <t>اسنادخزانه-م7بودجه00-030912</t>
  </si>
  <si>
    <t>گام بانک اقتصاد نوین0205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</si>
  <si>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</si>
  <si>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</si>
  <si>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</si>
  <si>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</si>
  <si>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</si>
  <si>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</si>
  <si>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</si>
  <si>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</si>
  <si>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</si>
  <si>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</si>
  <si>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</si>
  <si>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</si>
  <si>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</si>
  <si>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</si>
  <si>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</si>
  <si>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1402/06/01</t>
  </si>
  <si>
    <t>جلوگیری از نوسانات ناگهانی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</si>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</sst>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9" fontId="2" fillId="0" borderId="0" xfId="2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9" fontId="2" fillId="0" borderId="2" xfId="2" applyFont="1" applyBorder="1" applyAlignment="1">
      <alignment horizontal="center"/>
    </xf>
    <xf numFmtId="37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238125</xdr:colOff>
          <xdr:row>34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B360A8A-2EE7-FA9F-C03B-034E095761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854C7-E1D0-483E-8FBE-4E9B715F1C60}">
  <dimension ref="A1"/>
  <sheetViews>
    <sheetView rightToLeft="1" workbookViewId="0">
      <selection activeCell="A2" sqref="A2"/>
    </sheetView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238125</xdr:colOff>
                <xdr:row>34</xdr:row>
                <xdr:rowOff>104775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46"/>
  <sheetViews>
    <sheetView rightToLeft="1" topLeftCell="A31" workbookViewId="0">
      <selection activeCell="Q39" sqref="Q39"/>
    </sheetView>
  </sheetViews>
  <sheetFormatPr defaultRowHeight="24"/>
  <cols>
    <col min="1" max="1" width="32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9" ht="24.75">
      <c r="A3" s="17" t="s">
        <v>119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9" ht="24.75">
      <c r="A6" s="17" t="s">
        <v>123</v>
      </c>
      <c r="C6" s="18" t="s">
        <v>121</v>
      </c>
      <c r="D6" s="18" t="s">
        <v>121</v>
      </c>
      <c r="E6" s="18" t="s">
        <v>121</v>
      </c>
      <c r="F6" s="18" t="s">
        <v>121</v>
      </c>
      <c r="G6" s="18" t="s">
        <v>121</v>
      </c>
      <c r="H6" s="18" t="s">
        <v>121</v>
      </c>
      <c r="I6" s="18" t="s">
        <v>121</v>
      </c>
      <c r="K6" s="18" t="s">
        <v>122</v>
      </c>
      <c r="L6" s="18" t="s">
        <v>122</v>
      </c>
      <c r="M6" s="18" t="s">
        <v>122</v>
      </c>
      <c r="N6" s="18" t="s">
        <v>122</v>
      </c>
      <c r="O6" s="18" t="s">
        <v>122</v>
      </c>
      <c r="P6" s="18" t="s">
        <v>122</v>
      </c>
      <c r="Q6" s="18" t="s">
        <v>122</v>
      </c>
    </row>
    <row r="7" spans="1:19" ht="24.75">
      <c r="A7" s="18" t="s">
        <v>123</v>
      </c>
      <c r="C7" s="18" t="s">
        <v>170</v>
      </c>
      <c r="E7" s="18" t="s">
        <v>167</v>
      </c>
      <c r="G7" s="18" t="s">
        <v>168</v>
      </c>
      <c r="I7" s="18" t="s">
        <v>171</v>
      </c>
      <c r="K7" s="18" t="s">
        <v>170</v>
      </c>
      <c r="M7" s="18" t="s">
        <v>167</v>
      </c>
      <c r="O7" s="18" t="s">
        <v>168</v>
      </c>
      <c r="Q7" s="18" t="s">
        <v>171</v>
      </c>
    </row>
    <row r="8" spans="1:19">
      <c r="A8" s="1" t="s">
        <v>33</v>
      </c>
      <c r="C8" s="11">
        <v>0</v>
      </c>
      <c r="D8" s="11"/>
      <c r="E8" s="11">
        <v>0</v>
      </c>
      <c r="F8" s="11"/>
      <c r="G8" s="11">
        <v>2265117236</v>
      </c>
      <c r="H8" s="11"/>
      <c r="I8" s="11">
        <f>C8+E8+G8</f>
        <v>2265117236</v>
      </c>
      <c r="J8" s="11"/>
      <c r="K8" s="11">
        <v>0</v>
      </c>
      <c r="L8" s="11"/>
      <c r="M8" s="11">
        <v>0</v>
      </c>
      <c r="N8" s="11"/>
      <c r="O8" s="11">
        <v>-682464359</v>
      </c>
      <c r="P8" s="11"/>
      <c r="Q8" s="11">
        <f>K8+M8+O8</f>
        <v>-682464359</v>
      </c>
      <c r="R8" s="11"/>
      <c r="S8" s="11"/>
    </row>
    <row r="9" spans="1:19">
      <c r="A9" s="1" t="s">
        <v>57</v>
      </c>
      <c r="C9" s="11">
        <v>0</v>
      </c>
      <c r="D9" s="11"/>
      <c r="E9" s="11">
        <v>0</v>
      </c>
      <c r="F9" s="11"/>
      <c r="G9" s="11">
        <v>4382319965</v>
      </c>
      <c r="H9" s="11"/>
      <c r="I9" s="11">
        <f t="shared" ref="I9:I43" si="0">C9+E9+G9</f>
        <v>4382319965</v>
      </c>
      <c r="J9" s="11"/>
      <c r="K9" s="11">
        <v>0</v>
      </c>
      <c r="L9" s="11"/>
      <c r="M9" s="11">
        <v>0</v>
      </c>
      <c r="N9" s="11"/>
      <c r="O9" s="11">
        <v>9676771121</v>
      </c>
      <c r="P9" s="11"/>
      <c r="Q9" s="11">
        <f t="shared" ref="Q9:Q44" si="1">K9+M9+O9</f>
        <v>9676771121</v>
      </c>
      <c r="R9" s="11"/>
      <c r="S9" s="11"/>
    </row>
    <row r="10" spans="1:19">
      <c r="A10" s="1" t="s">
        <v>51</v>
      </c>
      <c r="C10" s="11">
        <v>0</v>
      </c>
      <c r="D10" s="11"/>
      <c r="E10" s="11">
        <v>0</v>
      </c>
      <c r="F10" s="11"/>
      <c r="G10" s="11">
        <v>2280941</v>
      </c>
      <c r="H10" s="11"/>
      <c r="I10" s="11">
        <f t="shared" si="0"/>
        <v>2280941</v>
      </c>
      <c r="J10" s="11"/>
      <c r="K10" s="11">
        <v>0</v>
      </c>
      <c r="L10" s="11"/>
      <c r="M10" s="11">
        <v>0</v>
      </c>
      <c r="N10" s="11"/>
      <c r="O10" s="11">
        <v>2280941</v>
      </c>
      <c r="P10" s="11"/>
      <c r="Q10" s="11">
        <f t="shared" si="1"/>
        <v>2280941</v>
      </c>
      <c r="R10" s="11"/>
      <c r="S10" s="11"/>
    </row>
    <row r="11" spans="1:19">
      <c r="A11" s="1" t="s">
        <v>36</v>
      </c>
      <c r="C11" s="11">
        <v>0</v>
      </c>
      <c r="D11" s="11"/>
      <c r="E11" s="11">
        <v>-3252652189</v>
      </c>
      <c r="F11" s="11"/>
      <c r="G11" s="11">
        <v>3481696640</v>
      </c>
      <c r="H11" s="11"/>
      <c r="I11" s="11">
        <f t="shared" si="0"/>
        <v>229044451</v>
      </c>
      <c r="J11" s="11"/>
      <c r="K11" s="11">
        <v>0</v>
      </c>
      <c r="L11" s="11"/>
      <c r="M11" s="11">
        <v>4653366682</v>
      </c>
      <c r="N11" s="11"/>
      <c r="O11" s="11">
        <v>3379966601</v>
      </c>
      <c r="P11" s="11"/>
      <c r="Q11" s="11">
        <f t="shared" si="1"/>
        <v>8033333283</v>
      </c>
      <c r="R11" s="11"/>
      <c r="S11" s="11"/>
    </row>
    <row r="12" spans="1:19">
      <c r="A12" s="1" t="s">
        <v>60</v>
      </c>
      <c r="C12" s="11">
        <v>0</v>
      </c>
      <c r="D12" s="11"/>
      <c r="E12" s="11">
        <v>0</v>
      </c>
      <c r="F12" s="11"/>
      <c r="G12" s="11">
        <v>1601522500</v>
      </c>
      <c r="H12" s="11"/>
      <c r="I12" s="11">
        <f t="shared" si="0"/>
        <v>1601522500</v>
      </c>
      <c r="J12" s="11"/>
      <c r="K12" s="11">
        <v>0</v>
      </c>
      <c r="L12" s="11"/>
      <c r="M12" s="11">
        <v>0</v>
      </c>
      <c r="N12" s="11"/>
      <c r="O12" s="11">
        <v>1601522500</v>
      </c>
      <c r="P12" s="11"/>
      <c r="Q12" s="11">
        <f t="shared" si="1"/>
        <v>1601522500</v>
      </c>
      <c r="R12" s="11"/>
      <c r="S12" s="11"/>
    </row>
    <row r="13" spans="1:19">
      <c r="A13" s="1" t="s">
        <v>71</v>
      </c>
      <c r="C13" s="11">
        <v>0</v>
      </c>
      <c r="D13" s="11"/>
      <c r="E13" s="11">
        <v>2680416202</v>
      </c>
      <c r="F13" s="11"/>
      <c r="G13" s="11">
        <v>660552307</v>
      </c>
      <c r="H13" s="11"/>
      <c r="I13" s="11">
        <f t="shared" si="0"/>
        <v>3340968509</v>
      </c>
      <c r="J13" s="11"/>
      <c r="K13" s="11">
        <v>0</v>
      </c>
      <c r="L13" s="11"/>
      <c r="M13" s="11">
        <v>1408360346</v>
      </c>
      <c r="N13" s="11"/>
      <c r="O13" s="11">
        <v>660552307</v>
      </c>
      <c r="P13" s="11"/>
      <c r="Q13" s="11">
        <f t="shared" si="1"/>
        <v>2068912653</v>
      </c>
      <c r="R13" s="11"/>
      <c r="S13" s="11"/>
    </row>
    <row r="14" spans="1:19">
      <c r="A14" s="1" t="s">
        <v>48</v>
      </c>
      <c r="C14" s="11">
        <v>0</v>
      </c>
      <c r="D14" s="11"/>
      <c r="E14" s="11">
        <v>0</v>
      </c>
      <c r="F14" s="11"/>
      <c r="G14" s="11">
        <v>981443084</v>
      </c>
      <c r="H14" s="11"/>
      <c r="I14" s="11">
        <f t="shared" si="0"/>
        <v>981443084</v>
      </c>
      <c r="J14" s="11"/>
      <c r="K14" s="11">
        <v>0</v>
      </c>
      <c r="L14" s="11"/>
      <c r="M14" s="11">
        <v>0</v>
      </c>
      <c r="N14" s="11"/>
      <c r="O14" s="11">
        <v>981443084</v>
      </c>
      <c r="P14" s="11"/>
      <c r="Q14" s="11">
        <f t="shared" si="1"/>
        <v>981443084</v>
      </c>
      <c r="R14" s="11"/>
      <c r="S14" s="11"/>
    </row>
    <row r="15" spans="1:19">
      <c r="A15" s="1" t="s">
        <v>69</v>
      </c>
      <c r="C15" s="11">
        <v>0</v>
      </c>
      <c r="D15" s="11"/>
      <c r="E15" s="11">
        <v>0</v>
      </c>
      <c r="F15" s="11"/>
      <c r="G15" s="11">
        <v>2038618541</v>
      </c>
      <c r="H15" s="11"/>
      <c r="I15" s="11">
        <f t="shared" si="0"/>
        <v>2038618541</v>
      </c>
      <c r="J15" s="11"/>
      <c r="K15" s="11">
        <v>0</v>
      </c>
      <c r="L15" s="11"/>
      <c r="M15" s="11">
        <v>0</v>
      </c>
      <c r="N15" s="11"/>
      <c r="O15" s="11">
        <v>2898473627</v>
      </c>
      <c r="P15" s="11"/>
      <c r="Q15" s="11">
        <f t="shared" si="1"/>
        <v>2898473627</v>
      </c>
      <c r="R15" s="11"/>
      <c r="S15" s="11"/>
    </row>
    <row r="16" spans="1:19">
      <c r="A16" s="1" t="s">
        <v>62</v>
      </c>
      <c r="C16" s="11">
        <v>0</v>
      </c>
      <c r="D16" s="11"/>
      <c r="E16" s="11">
        <v>-5846704791</v>
      </c>
      <c r="F16" s="11"/>
      <c r="G16" s="11">
        <v>11032129716</v>
      </c>
      <c r="H16" s="11"/>
      <c r="I16" s="11">
        <f t="shared" si="0"/>
        <v>5185424925</v>
      </c>
      <c r="J16" s="11"/>
      <c r="K16" s="11">
        <v>0</v>
      </c>
      <c r="L16" s="11"/>
      <c r="M16" s="11">
        <v>2654370415</v>
      </c>
      <c r="N16" s="11"/>
      <c r="O16" s="11">
        <v>33750472033</v>
      </c>
      <c r="P16" s="11"/>
      <c r="Q16" s="11">
        <f t="shared" si="1"/>
        <v>36404842448</v>
      </c>
      <c r="R16" s="11"/>
      <c r="S16" s="11"/>
    </row>
    <row r="17" spans="1:19">
      <c r="A17" s="1" t="s">
        <v>155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0"/>
        <v>0</v>
      </c>
      <c r="J17" s="11"/>
      <c r="K17" s="11">
        <v>0</v>
      </c>
      <c r="L17" s="11"/>
      <c r="M17" s="11">
        <v>0</v>
      </c>
      <c r="N17" s="11"/>
      <c r="O17" s="11">
        <v>3702677773</v>
      </c>
      <c r="P17" s="11"/>
      <c r="Q17" s="11">
        <f t="shared" si="1"/>
        <v>3702677773</v>
      </c>
      <c r="R17" s="11"/>
      <c r="S17" s="11"/>
    </row>
    <row r="18" spans="1:19">
      <c r="A18" s="1" t="s">
        <v>131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0"/>
        <v>0</v>
      </c>
      <c r="J18" s="11"/>
      <c r="K18" s="11">
        <v>37828264</v>
      </c>
      <c r="L18" s="11"/>
      <c r="M18" s="11">
        <v>0</v>
      </c>
      <c r="N18" s="11"/>
      <c r="O18" s="11">
        <v>94448682</v>
      </c>
      <c r="P18" s="11"/>
      <c r="Q18" s="11">
        <f t="shared" si="1"/>
        <v>132276946</v>
      </c>
      <c r="R18" s="11"/>
      <c r="S18" s="11"/>
    </row>
    <row r="19" spans="1:19">
      <c r="A19" s="1" t="s">
        <v>66</v>
      </c>
      <c r="C19" s="11">
        <v>0</v>
      </c>
      <c r="D19" s="11"/>
      <c r="E19" s="11">
        <v>3661773045</v>
      </c>
      <c r="F19" s="11"/>
      <c r="G19" s="11">
        <v>0</v>
      </c>
      <c r="H19" s="11"/>
      <c r="I19" s="11">
        <f t="shared" si="0"/>
        <v>3661773045</v>
      </c>
      <c r="J19" s="11"/>
      <c r="K19" s="11">
        <v>0</v>
      </c>
      <c r="L19" s="11"/>
      <c r="M19" s="11">
        <v>11836086053</v>
      </c>
      <c r="N19" s="11"/>
      <c r="O19" s="11">
        <v>0</v>
      </c>
      <c r="P19" s="11"/>
      <c r="Q19" s="11">
        <f t="shared" si="1"/>
        <v>11836086053</v>
      </c>
      <c r="R19" s="11"/>
      <c r="S19" s="11"/>
    </row>
    <row r="20" spans="1:19">
      <c r="A20" s="1" t="s">
        <v>78</v>
      </c>
      <c r="C20" s="11">
        <v>2101052448</v>
      </c>
      <c r="D20" s="11"/>
      <c r="E20" s="11">
        <v>5059585960</v>
      </c>
      <c r="F20" s="11"/>
      <c r="G20" s="11">
        <v>0</v>
      </c>
      <c r="H20" s="11"/>
      <c r="I20" s="11">
        <f t="shared" si="0"/>
        <v>7160638408</v>
      </c>
      <c r="J20" s="11"/>
      <c r="K20" s="11">
        <v>16983408435</v>
      </c>
      <c r="L20" s="11"/>
      <c r="M20" s="11">
        <v>-5781839253</v>
      </c>
      <c r="N20" s="11"/>
      <c r="O20" s="11">
        <v>484278030</v>
      </c>
      <c r="P20" s="11"/>
      <c r="Q20" s="11">
        <f t="shared" si="1"/>
        <v>11685847212</v>
      </c>
      <c r="R20" s="11"/>
      <c r="S20" s="11"/>
    </row>
    <row r="21" spans="1:19">
      <c r="A21" s="1" t="s">
        <v>156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J21" s="11"/>
      <c r="K21" s="11">
        <v>0</v>
      </c>
      <c r="L21" s="11"/>
      <c r="M21" s="11">
        <v>0</v>
      </c>
      <c r="N21" s="11"/>
      <c r="O21" s="11">
        <v>1215994563</v>
      </c>
      <c r="P21" s="11"/>
      <c r="Q21" s="11">
        <f t="shared" si="1"/>
        <v>1215994563</v>
      </c>
      <c r="R21" s="11"/>
      <c r="S21" s="11"/>
    </row>
    <row r="22" spans="1:19">
      <c r="A22" s="1" t="s">
        <v>27</v>
      </c>
      <c r="C22" s="11">
        <v>0</v>
      </c>
      <c r="D22" s="11"/>
      <c r="E22" s="11">
        <v>73043758</v>
      </c>
      <c r="F22" s="11"/>
      <c r="G22" s="11">
        <v>0</v>
      </c>
      <c r="H22" s="11"/>
      <c r="I22" s="11">
        <f t="shared" si="0"/>
        <v>73043758</v>
      </c>
      <c r="J22" s="11"/>
      <c r="K22" s="11">
        <v>0</v>
      </c>
      <c r="L22" s="11"/>
      <c r="M22" s="11">
        <v>396250565</v>
      </c>
      <c r="N22" s="11"/>
      <c r="O22" s="11">
        <v>1590978387</v>
      </c>
      <c r="P22" s="11"/>
      <c r="Q22" s="11">
        <f t="shared" si="1"/>
        <v>1987228952</v>
      </c>
      <c r="R22" s="11"/>
      <c r="S22" s="11"/>
    </row>
    <row r="23" spans="1:19">
      <c r="A23" s="1" t="s">
        <v>157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J23" s="11"/>
      <c r="K23" s="11">
        <v>0</v>
      </c>
      <c r="L23" s="11"/>
      <c r="M23" s="11">
        <v>0</v>
      </c>
      <c r="N23" s="11"/>
      <c r="O23" s="11">
        <v>8720281380</v>
      </c>
      <c r="P23" s="11"/>
      <c r="Q23" s="11">
        <f t="shared" si="1"/>
        <v>8720281380</v>
      </c>
      <c r="R23" s="11"/>
      <c r="S23" s="11"/>
    </row>
    <row r="24" spans="1:19">
      <c r="A24" s="1" t="s">
        <v>158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f t="shared" si="0"/>
        <v>0</v>
      </c>
      <c r="J24" s="11"/>
      <c r="K24" s="11">
        <v>0</v>
      </c>
      <c r="L24" s="11"/>
      <c r="M24" s="11">
        <v>0</v>
      </c>
      <c r="N24" s="11"/>
      <c r="O24" s="11">
        <v>50027936</v>
      </c>
      <c r="P24" s="11"/>
      <c r="Q24" s="11">
        <f t="shared" si="1"/>
        <v>50027936</v>
      </c>
      <c r="R24" s="11"/>
      <c r="S24" s="11"/>
    </row>
    <row r="25" spans="1:19">
      <c r="A25" s="1" t="s">
        <v>133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f t="shared" si="0"/>
        <v>0</v>
      </c>
      <c r="J25" s="11"/>
      <c r="K25" s="11">
        <v>453867290</v>
      </c>
      <c r="L25" s="11"/>
      <c r="M25" s="11">
        <v>0</v>
      </c>
      <c r="N25" s="11"/>
      <c r="O25" s="11">
        <v>-516967705</v>
      </c>
      <c r="P25" s="11"/>
      <c r="Q25" s="11">
        <f t="shared" si="1"/>
        <v>-63100415</v>
      </c>
      <c r="R25" s="11"/>
      <c r="S25" s="11"/>
    </row>
    <row r="26" spans="1:19">
      <c r="A26" s="1" t="s">
        <v>159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f t="shared" si="0"/>
        <v>0</v>
      </c>
      <c r="J26" s="11"/>
      <c r="K26" s="11">
        <v>0</v>
      </c>
      <c r="L26" s="11"/>
      <c r="M26" s="11">
        <v>0</v>
      </c>
      <c r="N26" s="11"/>
      <c r="O26" s="11">
        <v>2223818863</v>
      </c>
      <c r="P26" s="11"/>
      <c r="Q26" s="11">
        <f t="shared" si="1"/>
        <v>2223818863</v>
      </c>
      <c r="R26" s="11"/>
      <c r="S26" s="11"/>
    </row>
    <row r="27" spans="1:19">
      <c r="A27" s="1" t="s">
        <v>160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f t="shared" si="0"/>
        <v>0</v>
      </c>
      <c r="J27" s="11"/>
      <c r="K27" s="11">
        <v>0</v>
      </c>
      <c r="L27" s="11"/>
      <c r="M27" s="11">
        <v>0</v>
      </c>
      <c r="N27" s="11"/>
      <c r="O27" s="11">
        <v>1071616638</v>
      </c>
      <c r="P27" s="11"/>
      <c r="Q27" s="11">
        <f t="shared" si="1"/>
        <v>1071616638</v>
      </c>
      <c r="R27" s="11"/>
      <c r="S27" s="11"/>
    </row>
    <row r="28" spans="1:19">
      <c r="A28" s="1" t="s">
        <v>161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f t="shared" si="0"/>
        <v>0</v>
      </c>
      <c r="J28" s="11"/>
      <c r="K28" s="11">
        <v>0</v>
      </c>
      <c r="L28" s="11"/>
      <c r="M28" s="11">
        <v>0</v>
      </c>
      <c r="N28" s="11"/>
      <c r="O28" s="11">
        <v>1343852</v>
      </c>
      <c r="P28" s="11"/>
      <c r="Q28" s="11">
        <f t="shared" si="1"/>
        <v>1343852</v>
      </c>
      <c r="R28" s="11"/>
      <c r="S28" s="11"/>
    </row>
    <row r="29" spans="1:19">
      <c r="A29" s="1" t="s">
        <v>30</v>
      </c>
      <c r="C29" s="11">
        <v>0</v>
      </c>
      <c r="D29" s="11"/>
      <c r="E29" s="11">
        <v>1370052</v>
      </c>
      <c r="F29" s="11"/>
      <c r="G29" s="11">
        <v>0</v>
      </c>
      <c r="H29" s="11"/>
      <c r="I29" s="11">
        <f t="shared" si="0"/>
        <v>1370052</v>
      </c>
      <c r="J29" s="11"/>
      <c r="K29" s="11">
        <v>0</v>
      </c>
      <c r="L29" s="11"/>
      <c r="M29" s="11">
        <v>9179345</v>
      </c>
      <c r="N29" s="11"/>
      <c r="O29" s="11">
        <v>1488635143</v>
      </c>
      <c r="P29" s="11"/>
      <c r="Q29" s="11">
        <f t="shared" si="1"/>
        <v>1497814488</v>
      </c>
      <c r="R29" s="11"/>
      <c r="S29" s="11"/>
    </row>
    <row r="30" spans="1:19">
      <c r="A30" s="1" t="s">
        <v>44</v>
      </c>
      <c r="C30" s="11">
        <v>0</v>
      </c>
      <c r="D30" s="11"/>
      <c r="E30" s="11">
        <v>515107</v>
      </c>
      <c r="F30" s="11"/>
      <c r="G30" s="11">
        <v>0</v>
      </c>
      <c r="H30" s="11"/>
      <c r="I30" s="11">
        <f t="shared" si="0"/>
        <v>515107</v>
      </c>
      <c r="J30" s="11"/>
      <c r="K30" s="11">
        <v>0</v>
      </c>
      <c r="L30" s="11"/>
      <c r="M30" s="11">
        <v>2042977</v>
      </c>
      <c r="N30" s="11"/>
      <c r="O30" s="11">
        <v>544655612</v>
      </c>
      <c r="P30" s="11"/>
      <c r="Q30" s="11">
        <f t="shared" si="1"/>
        <v>546698589</v>
      </c>
      <c r="R30" s="11"/>
      <c r="S30" s="11"/>
    </row>
    <row r="31" spans="1:19">
      <c r="A31" s="1" t="s">
        <v>162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f t="shared" si="0"/>
        <v>0</v>
      </c>
      <c r="J31" s="11"/>
      <c r="K31" s="11">
        <v>0</v>
      </c>
      <c r="L31" s="11"/>
      <c r="M31" s="11">
        <v>0</v>
      </c>
      <c r="N31" s="11"/>
      <c r="O31" s="11">
        <v>5774163947</v>
      </c>
      <c r="P31" s="11"/>
      <c r="Q31" s="11">
        <f t="shared" si="1"/>
        <v>5774163947</v>
      </c>
      <c r="R31" s="11"/>
      <c r="S31" s="11"/>
    </row>
    <row r="32" spans="1:19">
      <c r="A32" s="1" t="s">
        <v>163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f t="shared" si="0"/>
        <v>0</v>
      </c>
      <c r="J32" s="11"/>
      <c r="K32" s="11">
        <v>0</v>
      </c>
      <c r="L32" s="11"/>
      <c r="M32" s="11">
        <v>0</v>
      </c>
      <c r="N32" s="11"/>
      <c r="O32" s="11">
        <v>27885180</v>
      </c>
      <c r="P32" s="11"/>
      <c r="Q32" s="11">
        <f t="shared" si="1"/>
        <v>27885180</v>
      </c>
      <c r="R32" s="11"/>
      <c r="S32" s="11"/>
    </row>
    <row r="33" spans="1:19">
      <c r="A33" s="1" t="s">
        <v>47</v>
      </c>
      <c r="C33" s="11">
        <v>0</v>
      </c>
      <c r="D33" s="11"/>
      <c r="E33" s="11">
        <v>65956043</v>
      </c>
      <c r="F33" s="11"/>
      <c r="G33" s="11">
        <v>0</v>
      </c>
      <c r="H33" s="11"/>
      <c r="I33" s="11">
        <f t="shared" si="0"/>
        <v>65956043</v>
      </c>
      <c r="J33" s="11"/>
      <c r="K33" s="11">
        <v>0</v>
      </c>
      <c r="L33" s="11"/>
      <c r="M33" s="11">
        <v>376457751</v>
      </c>
      <c r="N33" s="11"/>
      <c r="O33" s="11">
        <v>5113278059</v>
      </c>
      <c r="P33" s="11"/>
      <c r="Q33" s="11">
        <f t="shared" si="1"/>
        <v>5489735810</v>
      </c>
      <c r="R33" s="11"/>
      <c r="S33" s="11"/>
    </row>
    <row r="34" spans="1:19">
      <c r="A34" s="1" t="s">
        <v>164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f t="shared" si="0"/>
        <v>0</v>
      </c>
      <c r="J34" s="11"/>
      <c r="K34" s="11">
        <v>0</v>
      </c>
      <c r="L34" s="11"/>
      <c r="M34" s="11">
        <v>0</v>
      </c>
      <c r="N34" s="11"/>
      <c r="O34" s="11">
        <v>1583516937</v>
      </c>
      <c r="P34" s="11"/>
      <c r="Q34" s="11">
        <f t="shared" si="1"/>
        <v>1583516937</v>
      </c>
      <c r="R34" s="11"/>
      <c r="S34" s="11"/>
    </row>
    <row r="35" spans="1:19">
      <c r="A35" s="1" t="s">
        <v>128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f t="shared" si="0"/>
        <v>0</v>
      </c>
      <c r="J35" s="11"/>
      <c r="K35" s="11">
        <v>3820286</v>
      </c>
      <c r="L35" s="11"/>
      <c r="M35" s="11">
        <v>0</v>
      </c>
      <c r="N35" s="11"/>
      <c r="O35" s="11">
        <v>108667063</v>
      </c>
      <c r="P35" s="11"/>
      <c r="Q35" s="11">
        <f t="shared" si="1"/>
        <v>112487349</v>
      </c>
      <c r="R35" s="11"/>
      <c r="S35" s="11"/>
    </row>
    <row r="36" spans="1:19">
      <c r="A36" s="1" t="s">
        <v>165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f t="shared" si="0"/>
        <v>0</v>
      </c>
      <c r="J36" s="11"/>
      <c r="K36" s="11">
        <v>0</v>
      </c>
      <c r="L36" s="11"/>
      <c r="M36" s="11">
        <v>0</v>
      </c>
      <c r="N36" s="11"/>
      <c r="O36" s="11">
        <v>39871399507</v>
      </c>
      <c r="P36" s="11"/>
      <c r="Q36" s="11">
        <f t="shared" si="1"/>
        <v>39871399507</v>
      </c>
      <c r="R36" s="11"/>
      <c r="S36" s="11"/>
    </row>
    <row r="37" spans="1:19">
      <c r="A37" s="1" t="s">
        <v>75</v>
      </c>
      <c r="C37" s="11">
        <v>200638614</v>
      </c>
      <c r="D37" s="11"/>
      <c r="E37" s="11">
        <v>158267629</v>
      </c>
      <c r="F37" s="11"/>
      <c r="G37" s="11">
        <v>0</v>
      </c>
      <c r="H37" s="11"/>
      <c r="I37" s="11">
        <f t="shared" si="0"/>
        <v>358906243</v>
      </c>
      <c r="J37" s="11"/>
      <c r="K37" s="11">
        <v>482842455</v>
      </c>
      <c r="L37" s="11"/>
      <c r="M37" s="11">
        <v>-783256715</v>
      </c>
      <c r="N37" s="11"/>
      <c r="O37" s="11">
        <v>0</v>
      </c>
      <c r="P37" s="11"/>
      <c r="Q37" s="11">
        <f t="shared" si="1"/>
        <v>-300414260</v>
      </c>
      <c r="R37" s="11"/>
      <c r="S37" s="11"/>
    </row>
    <row r="38" spans="1:19">
      <c r="A38" s="1" t="s">
        <v>79</v>
      </c>
      <c r="C38" s="11">
        <v>235735786</v>
      </c>
      <c r="D38" s="11"/>
      <c r="E38" s="11">
        <v>-4708483262</v>
      </c>
      <c r="F38" s="11"/>
      <c r="G38" s="11">
        <v>0</v>
      </c>
      <c r="H38" s="11"/>
      <c r="I38" s="11">
        <f t="shared" si="0"/>
        <v>-4472747476</v>
      </c>
      <c r="J38" s="11"/>
      <c r="K38" s="11">
        <v>235735786</v>
      </c>
      <c r="L38" s="11"/>
      <c r="M38" s="11">
        <v>-4708483262</v>
      </c>
      <c r="N38" s="11"/>
      <c r="O38" s="11">
        <v>0</v>
      </c>
      <c r="P38" s="11"/>
      <c r="Q38" s="11">
        <f t="shared" si="1"/>
        <v>-4472747476</v>
      </c>
      <c r="R38" s="11"/>
      <c r="S38" s="11"/>
    </row>
    <row r="39" spans="1:19">
      <c r="A39" s="1" t="s">
        <v>54</v>
      </c>
      <c r="C39" s="11">
        <v>2251304910</v>
      </c>
      <c r="D39" s="11"/>
      <c r="E39" s="11">
        <v>628855574</v>
      </c>
      <c r="F39" s="11"/>
      <c r="G39" s="11">
        <v>0</v>
      </c>
      <c r="H39" s="11"/>
      <c r="I39" s="11">
        <f t="shared" si="0"/>
        <v>2880160484</v>
      </c>
      <c r="J39" s="11"/>
      <c r="K39" s="11">
        <v>4967770772</v>
      </c>
      <c r="L39" s="11"/>
      <c r="M39" s="11">
        <v>-2738529855</v>
      </c>
      <c r="N39" s="11"/>
      <c r="O39" s="11">
        <v>0</v>
      </c>
      <c r="P39" s="11"/>
      <c r="Q39" s="11">
        <f t="shared" si="1"/>
        <v>2229240917</v>
      </c>
      <c r="R39" s="11"/>
      <c r="S39" s="11"/>
    </row>
    <row r="40" spans="1:19">
      <c r="A40" s="1" t="s">
        <v>23</v>
      </c>
      <c r="C40" s="11">
        <v>1176588146</v>
      </c>
      <c r="D40" s="11"/>
      <c r="E40" s="11">
        <v>-67690554</v>
      </c>
      <c r="F40" s="11"/>
      <c r="G40" s="11">
        <v>0</v>
      </c>
      <c r="H40" s="11"/>
      <c r="I40" s="11">
        <f t="shared" si="0"/>
        <v>1108897592</v>
      </c>
      <c r="J40" s="11"/>
      <c r="K40" s="11">
        <v>3177438147</v>
      </c>
      <c r="L40" s="11"/>
      <c r="M40" s="11">
        <v>-1813490084</v>
      </c>
      <c r="N40" s="11"/>
      <c r="O40" s="11">
        <v>0</v>
      </c>
      <c r="P40" s="11"/>
      <c r="Q40" s="11">
        <f t="shared" si="1"/>
        <v>1363948063</v>
      </c>
      <c r="R40" s="11"/>
      <c r="S40" s="11"/>
    </row>
    <row r="41" spans="1:19">
      <c r="A41" s="1" t="s">
        <v>72</v>
      </c>
      <c r="C41" s="11">
        <v>0</v>
      </c>
      <c r="D41" s="11"/>
      <c r="E41" s="11">
        <v>-2488488541</v>
      </c>
      <c r="F41" s="11"/>
      <c r="G41" s="11">
        <v>0</v>
      </c>
      <c r="H41" s="11"/>
      <c r="I41" s="11">
        <f t="shared" si="0"/>
        <v>-2488488541</v>
      </c>
      <c r="J41" s="11"/>
      <c r="K41" s="11">
        <v>0</v>
      </c>
      <c r="L41" s="11"/>
      <c r="M41" s="11">
        <v>-6562312391</v>
      </c>
      <c r="N41" s="11"/>
      <c r="O41" s="11">
        <v>0</v>
      </c>
      <c r="P41" s="11"/>
      <c r="Q41" s="11">
        <f t="shared" si="1"/>
        <v>-6562312391</v>
      </c>
      <c r="R41" s="11"/>
      <c r="S41" s="11"/>
    </row>
    <row r="42" spans="1:19">
      <c r="A42" s="1" t="s">
        <v>42</v>
      </c>
      <c r="C42" s="11">
        <v>0</v>
      </c>
      <c r="D42" s="11"/>
      <c r="E42" s="11">
        <v>455752</v>
      </c>
      <c r="F42" s="11"/>
      <c r="G42" s="11">
        <v>0</v>
      </c>
      <c r="H42" s="11"/>
      <c r="I42" s="11">
        <f>C42+E42+G42</f>
        <v>455752</v>
      </c>
      <c r="J42" s="11"/>
      <c r="K42" s="11">
        <v>0</v>
      </c>
      <c r="L42" s="11"/>
      <c r="M42" s="11">
        <v>3539678</v>
      </c>
      <c r="N42" s="11"/>
      <c r="O42" s="11">
        <v>0</v>
      </c>
      <c r="P42" s="11"/>
      <c r="Q42" s="11">
        <f>K42+M42+O42</f>
        <v>3539678</v>
      </c>
      <c r="R42" s="11"/>
      <c r="S42" s="11"/>
    </row>
    <row r="43" spans="1:19">
      <c r="A43" s="1" t="s">
        <v>39</v>
      </c>
      <c r="C43" s="11">
        <v>0</v>
      </c>
      <c r="D43" s="11"/>
      <c r="E43" s="11">
        <v>260912</v>
      </c>
      <c r="F43" s="11"/>
      <c r="G43" s="11">
        <v>0</v>
      </c>
      <c r="H43" s="11"/>
      <c r="I43" s="11">
        <f t="shared" si="0"/>
        <v>260912</v>
      </c>
      <c r="J43" s="11"/>
      <c r="K43" s="11">
        <v>0</v>
      </c>
      <c r="L43" s="11"/>
      <c r="M43" s="11">
        <v>1800910</v>
      </c>
      <c r="N43" s="11"/>
      <c r="O43" s="11">
        <v>0</v>
      </c>
      <c r="P43" s="11"/>
      <c r="Q43" s="11">
        <f t="shared" si="1"/>
        <v>1800910</v>
      </c>
      <c r="R43" s="11"/>
      <c r="S43" s="11"/>
    </row>
    <row r="44" spans="1:19">
      <c r="A44" s="1" t="s">
        <v>64</v>
      </c>
      <c r="C44" s="11">
        <v>0</v>
      </c>
      <c r="D44" s="11"/>
      <c r="E44" s="11">
        <v>1128455130</v>
      </c>
      <c r="F44" s="11"/>
      <c r="G44" s="11">
        <v>0</v>
      </c>
      <c r="H44" s="11"/>
      <c r="I44" s="11">
        <f>C44+E44+G44</f>
        <v>1128455130</v>
      </c>
      <c r="J44" s="11"/>
      <c r="K44" s="11">
        <v>0</v>
      </c>
      <c r="L44" s="11"/>
      <c r="M44" s="11">
        <v>1110254042</v>
      </c>
      <c r="N44" s="11"/>
      <c r="O44" s="11">
        <v>0</v>
      </c>
      <c r="P44" s="11"/>
      <c r="Q44" s="11">
        <f t="shared" si="1"/>
        <v>1110254042</v>
      </c>
      <c r="R44" s="11"/>
      <c r="S44" s="11"/>
    </row>
    <row r="45" spans="1:19" ht="24.75" thickBot="1">
      <c r="C45" s="12">
        <f>SUM(C8:C44)</f>
        <v>5965319904</v>
      </c>
      <c r="D45" s="11"/>
      <c r="E45" s="12">
        <f>SUM(E8:E44)</f>
        <v>-2905064173</v>
      </c>
      <c r="F45" s="11"/>
      <c r="G45" s="12">
        <f>SUM(G8:G44)</f>
        <v>26445680930</v>
      </c>
      <c r="H45" s="11"/>
      <c r="I45" s="12">
        <f>SUM(I8:I44)</f>
        <v>29505936661</v>
      </c>
      <c r="J45" s="11"/>
      <c r="K45" s="12">
        <f>SUM(K8:K44)</f>
        <v>26342711435</v>
      </c>
      <c r="L45" s="11"/>
      <c r="M45" s="12">
        <f>SUM(M8:M44)</f>
        <v>63797204</v>
      </c>
      <c r="N45" s="11"/>
      <c r="O45" s="12">
        <f>SUM(O20:O44)</f>
        <v>69353573392</v>
      </c>
      <c r="P45" s="11"/>
      <c r="Q45" s="12">
        <f>SUM(Q8:Q44)</f>
        <v>151826226341</v>
      </c>
      <c r="R45" s="11"/>
      <c r="S45" s="11"/>
    </row>
    <row r="46" spans="1:19" ht="24.75" thickTop="1">
      <c r="C46" s="16"/>
      <c r="E46" s="16"/>
      <c r="G46" s="16"/>
      <c r="K46" s="16"/>
      <c r="M46" s="16"/>
      <c r="O46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G15" sqref="G15"/>
    </sheetView>
  </sheetViews>
  <sheetFormatPr defaultRowHeight="24"/>
  <cols>
    <col min="1" max="1" width="32.425781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>
      <c r="A3" s="17" t="s">
        <v>119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>
      <c r="A6" s="18" t="s">
        <v>172</v>
      </c>
      <c r="B6" s="18" t="s">
        <v>172</v>
      </c>
      <c r="C6" s="18" t="s">
        <v>172</v>
      </c>
      <c r="E6" s="18" t="s">
        <v>121</v>
      </c>
      <c r="F6" s="18" t="s">
        <v>121</v>
      </c>
      <c r="G6" s="18" t="s">
        <v>121</v>
      </c>
      <c r="I6" s="18" t="s">
        <v>122</v>
      </c>
      <c r="J6" s="18" t="s">
        <v>122</v>
      </c>
      <c r="K6" s="18" t="s">
        <v>122</v>
      </c>
    </row>
    <row r="7" spans="1:11" ht="24.75">
      <c r="A7" s="18" t="s">
        <v>173</v>
      </c>
      <c r="C7" s="18" t="s">
        <v>100</v>
      </c>
      <c r="E7" s="18" t="s">
        <v>174</v>
      </c>
      <c r="G7" s="18" t="s">
        <v>175</v>
      </c>
      <c r="I7" s="18" t="s">
        <v>174</v>
      </c>
      <c r="K7" s="18" t="s">
        <v>175</v>
      </c>
    </row>
    <row r="8" spans="1:11">
      <c r="A8" s="1" t="s">
        <v>106</v>
      </c>
      <c r="C8" s="3" t="s">
        <v>107</v>
      </c>
      <c r="D8" s="3"/>
      <c r="E8" s="4">
        <v>486510</v>
      </c>
      <c r="F8" s="3"/>
      <c r="G8" s="6">
        <f>E8/$E$11</f>
        <v>0.61767752944223531</v>
      </c>
      <c r="H8" s="3"/>
      <c r="I8" s="4">
        <v>4589780</v>
      </c>
      <c r="K8" s="6">
        <f>I8/$I$11</f>
        <v>7.7785718477822202E-2</v>
      </c>
    </row>
    <row r="9" spans="1:11">
      <c r="A9" s="1" t="s">
        <v>113</v>
      </c>
      <c r="C9" s="3" t="s">
        <v>114</v>
      </c>
      <c r="D9" s="3"/>
      <c r="E9" s="4">
        <v>0</v>
      </c>
      <c r="F9" s="3"/>
      <c r="G9" s="6">
        <f t="shared" ref="G9:G10" si="0">E9/$E$11</f>
        <v>0</v>
      </c>
      <c r="H9" s="3"/>
      <c r="I9" s="4">
        <v>53905565</v>
      </c>
      <c r="K9" s="6">
        <f t="shared" ref="K9:K10" si="1">I9/$I$11</f>
        <v>0.91356951825097188</v>
      </c>
    </row>
    <row r="10" spans="1:11">
      <c r="A10" s="1" t="s">
        <v>116</v>
      </c>
      <c r="C10" s="3" t="s">
        <v>117</v>
      </c>
      <c r="D10" s="3"/>
      <c r="E10" s="4">
        <v>301134</v>
      </c>
      <c r="F10" s="3"/>
      <c r="G10" s="6">
        <f t="shared" si="0"/>
        <v>0.38232247055776469</v>
      </c>
      <c r="H10" s="3"/>
      <c r="I10" s="4">
        <v>510088</v>
      </c>
      <c r="K10" s="6">
        <f t="shared" si="1"/>
        <v>8.6447632712058908E-3</v>
      </c>
    </row>
    <row r="11" spans="1:11" ht="24.75" thickBot="1">
      <c r="C11" s="3"/>
      <c r="D11" s="3"/>
      <c r="E11" s="8">
        <f>SUM(E8:E10)</f>
        <v>787644</v>
      </c>
      <c r="F11" s="3"/>
      <c r="G11" s="7">
        <f>SUM(G8:G10)</f>
        <v>1</v>
      </c>
      <c r="H11" s="3"/>
      <c r="I11" s="8">
        <f>SUM(I8:I10)</f>
        <v>59005433</v>
      </c>
      <c r="K11" s="7">
        <f>SUM(K8:K10)</f>
        <v>1</v>
      </c>
    </row>
    <row r="12" spans="1:11" ht="24.75" thickTop="1">
      <c r="C12" s="3"/>
      <c r="D12" s="3"/>
      <c r="E12" s="3"/>
      <c r="F12" s="3"/>
      <c r="G12" s="3"/>
      <c r="H12" s="3"/>
      <c r="I12" s="3"/>
    </row>
    <row r="13" spans="1:11">
      <c r="C13" s="3"/>
      <c r="D13" s="3"/>
      <c r="E13" s="3"/>
      <c r="F13" s="3"/>
      <c r="G13" s="3"/>
      <c r="H13" s="3"/>
      <c r="I13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I19" sqref="I19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119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6" spans="1:5" ht="24.75">
      <c r="A6" s="17" t="s">
        <v>176</v>
      </c>
      <c r="C6" s="18" t="s">
        <v>121</v>
      </c>
      <c r="E6" s="18" t="s">
        <v>6</v>
      </c>
    </row>
    <row r="7" spans="1:5" ht="24.75">
      <c r="A7" s="18" t="s">
        <v>176</v>
      </c>
      <c r="C7" s="18" t="s">
        <v>103</v>
      </c>
      <c r="E7" s="18" t="s">
        <v>103</v>
      </c>
    </row>
    <row r="8" spans="1:5">
      <c r="A8" s="1" t="s">
        <v>177</v>
      </c>
      <c r="C8" s="4">
        <v>2341</v>
      </c>
      <c r="D8" s="3"/>
      <c r="E8" s="4">
        <v>4840567</v>
      </c>
    </row>
    <row r="9" spans="1:5" ht="24.75" thickBot="1">
      <c r="A9" s="1" t="s">
        <v>129</v>
      </c>
      <c r="C9" s="8">
        <v>2341</v>
      </c>
      <c r="D9" s="3"/>
      <c r="E9" s="8">
        <v>4840567</v>
      </c>
    </row>
    <row r="10" spans="1:5" ht="24.75" thickTop="1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G13" sqref="G13"/>
    </sheetView>
  </sheetViews>
  <sheetFormatPr defaultRowHeight="24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4.75">
      <c r="A2" s="17" t="s">
        <v>0</v>
      </c>
      <c r="B2" s="17"/>
      <c r="C2" s="17"/>
      <c r="D2" s="17"/>
      <c r="E2" s="17"/>
      <c r="F2" s="17"/>
      <c r="G2" s="17"/>
    </row>
    <row r="3" spans="1:9" ht="24.75">
      <c r="A3" s="17" t="s">
        <v>119</v>
      </c>
      <c r="B3" s="17"/>
      <c r="C3" s="17"/>
      <c r="D3" s="17"/>
      <c r="E3" s="17"/>
      <c r="F3" s="17"/>
      <c r="G3" s="17"/>
    </row>
    <row r="4" spans="1:9" ht="24.75">
      <c r="A4" s="17" t="s">
        <v>2</v>
      </c>
      <c r="B4" s="17"/>
      <c r="C4" s="17"/>
      <c r="D4" s="17"/>
      <c r="E4" s="17"/>
      <c r="F4" s="17"/>
      <c r="G4" s="17"/>
    </row>
    <row r="6" spans="1:9" ht="24.75">
      <c r="A6" s="18" t="s">
        <v>123</v>
      </c>
      <c r="C6" s="18" t="s">
        <v>103</v>
      </c>
      <c r="E6" s="18" t="s">
        <v>169</v>
      </c>
      <c r="G6" s="18" t="s">
        <v>12</v>
      </c>
    </row>
    <row r="7" spans="1:9">
      <c r="A7" s="1" t="s">
        <v>178</v>
      </c>
      <c r="C7" s="4">
        <f>'سرمایه‌گذاری در سهام'!I15</f>
        <v>0</v>
      </c>
      <c r="D7" s="3"/>
      <c r="E7" s="6">
        <f>C7/$C$11</f>
        <v>0</v>
      </c>
      <c r="F7" s="3"/>
      <c r="G7" s="6">
        <v>0</v>
      </c>
      <c r="H7" s="3"/>
      <c r="I7" s="3"/>
    </row>
    <row r="8" spans="1:9">
      <c r="A8" s="1" t="s">
        <v>179</v>
      </c>
      <c r="C8" s="4">
        <f>'سرمایه‌گذاری در اوراق بهادار'!I45</f>
        <v>29505936661</v>
      </c>
      <c r="D8" s="3"/>
      <c r="E8" s="6">
        <f t="shared" ref="E8:E10" si="0">C8/$C$11</f>
        <v>0.99997322695229873</v>
      </c>
      <c r="F8" s="3"/>
      <c r="G8" s="6">
        <v>3.2426311067391571E-2</v>
      </c>
      <c r="H8" s="3"/>
      <c r="I8" s="3"/>
    </row>
    <row r="9" spans="1:9">
      <c r="A9" s="1" t="s">
        <v>180</v>
      </c>
      <c r="C9" s="4">
        <f>'درآمد سپرده بانکی'!E11</f>
        <v>787644</v>
      </c>
      <c r="D9" s="3"/>
      <c r="E9" s="6">
        <f t="shared" si="0"/>
        <v>2.669370985977446E-5</v>
      </c>
      <c r="F9" s="3"/>
      <c r="G9" s="6">
        <v>8.6560171425172993E-7</v>
      </c>
      <c r="H9" s="3"/>
      <c r="I9" s="3"/>
    </row>
    <row r="10" spans="1:9">
      <c r="A10" s="1" t="s">
        <v>176</v>
      </c>
      <c r="C10" s="4">
        <f>'سایر درآمدها'!C9</f>
        <v>2341</v>
      </c>
      <c r="D10" s="3"/>
      <c r="E10" s="6">
        <f t="shared" si="0"/>
        <v>7.9337841438177672E-8</v>
      </c>
      <c r="F10" s="3"/>
      <c r="G10" s="6">
        <v>2.5727024049739474E-9</v>
      </c>
      <c r="H10" s="3"/>
      <c r="I10" s="3"/>
    </row>
    <row r="11" spans="1:9" ht="24.75" thickBot="1">
      <c r="C11" s="8">
        <f>SUM(C7:C10)</f>
        <v>29506726646</v>
      </c>
      <c r="D11" s="3"/>
      <c r="E11" s="7">
        <f>SUM(E7:E10)</f>
        <v>0.99999999999999989</v>
      </c>
      <c r="F11" s="3"/>
      <c r="G11" s="7">
        <f>SUM(G7:G10)</f>
        <v>3.2427179241808227E-2</v>
      </c>
      <c r="H11" s="3"/>
      <c r="I11" s="3"/>
    </row>
    <row r="12" spans="1:9" ht="24.75" thickTop="1">
      <c r="C12" s="3"/>
      <c r="D12" s="3"/>
      <c r="E12" s="3"/>
      <c r="F12" s="3"/>
      <c r="G12" s="3"/>
      <c r="H12" s="3"/>
      <c r="I12" s="3"/>
    </row>
    <row r="13" spans="1:9">
      <c r="C13" s="3"/>
      <c r="D13" s="3"/>
      <c r="E13" s="3"/>
      <c r="F13" s="3"/>
      <c r="G13" s="4"/>
      <c r="H13" s="3"/>
      <c r="I13" s="3"/>
    </row>
    <row r="14" spans="1:9">
      <c r="C14" s="3"/>
      <c r="D14" s="3"/>
      <c r="E14" s="3"/>
      <c r="F14" s="3"/>
      <c r="G14" s="3"/>
      <c r="H14" s="3"/>
      <c r="I14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6"/>
  <sheetViews>
    <sheetView rightToLeft="1" tabSelected="1" topLeftCell="J1" workbookViewId="0">
      <selection activeCell="AH37" sqref="AH37"/>
    </sheetView>
  </sheetViews>
  <sheetFormatPr defaultRowHeight="24"/>
  <cols>
    <col min="1" max="1" width="32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>
      <c r="A6" s="18" t="s">
        <v>15</v>
      </c>
      <c r="B6" s="18" t="s">
        <v>15</v>
      </c>
      <c r="C6" s="18" t="s">
        <v>15</v>
      </c>
      <c r="D6" s="18" t="s">
        <v>15</v>
      </c>
      <c r="E6" s="18" t="s">
        <v>15</v>
      </c>
      <c r="F6" s="18" t="s">
        <v>15</v>
      </c>
      <c r="G6" s="18" t="s">
        <v>15</v>
      </c>
      <c r="H6" s="18" t="s">
        <v>15</v>
      </c>
      <c r="I6" s="18" t="s">
        <v>15</v>
      </c>
      <c r="J6" s="18" t="s">
        <v>15</v>
      </c>
      <c r="K6" s="18" t="s">
        <v>15</v>
      </c>
      <c r="L6" s="18" t="s">
        <v>15</v>
      </c>
      <c r="M6" s="18" t="s">
        <v>15</v>
      </c>
      <c r="O6" s="18" t="s">
        <v>181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>
      <c r="A7" s="17" t="s">
        <v>16</v>
      </c>
      <c r="C7" s="17" t="s">
        <v>17</v>
      </c>
      <c r="E7" s="17" t="s">
        <v>18</v>
      </c>
      <c r="G7" s="17" t="s">
        <v>19</v>
      </c>
      <c r="I7" s="17" t="s">
        <v>20</v>
      </c>
      <c r="K7" s="17" t="s">
        <v>21</v>
      </c>
      <c r="M7" s="17" t="s">
        <v>14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22</v>
      </c>
      <c r="AG7" s="17" t="s">
        <v>8</v>
      </c>
      <c r="AI7" s="17" t="s">
        <v>9</v>
      </c>
      <c r="AK7" s="17" t="s">
        <v>12</v>
      </c>
    </row>
    <row r="8" spans="1:37" ht="24.75">
      <c r="A8" s="18" t="s">
        <v>16</v>
      </c>
      <c r="C8" s="18" t="s">
        <v>17</v>
      </c>
      <c r="E8" s="18" t="s">
        <v>18</v>
      </c>
      <c r="G8" s="18" t="s">
        <v>19</v>
      </c>
      <c r="I8" s="18" t="s">
        <v>20</v>
      </c>
      <c r="K8" s="18" t="s">
        <v>21</v>
      </c>
      <c r="M8" s="18" t="s">
        <v>14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13</v>
      </c>
      <c r="AC8" s="18" t="s">
        <v>7</v>
      </c>
      <c r="AE8" s="18" t="s">
        <v>22</v>
      </c>
      <c r="AG8" s="18" t="s">
        <v>8</v>
      </c>
      <c r="AI8" s="18" t="s">
        <v>9</v>
      </c>
      <c r="AK8" s="18" t="s">
        <v>12</v>
      </c>
    </row>
    <row r="9" spans="1:37">
      <c r="A9" s="1" t="s">
        <v>23</v>
      </c>
      <c r="C9" s="3" t="s">
        <v>24</v>
      </c>
      <c r="D9" s="3"/>
      <c r="E9" s="3" t="s">
        <v>24</v>
      </c>
      <c r="F9" s="3"/>
      <c r="G9" s="3" t="s">
        <v>25</v>
      </c>
      <c r="H9" s="3"/>
      <c r="I9" s="3" t="s">
        <v>26</v>
      </c>
      <c r="J9" s="3"/>
      <c r="K9" s="4">
        <v>18</v>
      </c>
      <c r="L9" s="3"/>
      <c r="M9" s="4">
        <v>18</v>
      </c>
      <c r="N9" s="3"/>
      <c r="O9" s="4">
        <v>78404</v>
      </c>
      <c r="P9" s="3"/>
      <c r="Q9" s="4">
        <v>75013292011</v>
      </c>
      <c r="R9" s="3"/>
      <c r="S9" s="4">
        <v>73267492481</v>
      </c>
      <c r="T9" s="3"/>
      <c r="U9" s="4">
        <v>0</v>
      </c>
      <c r="V9" s="3"/>
      <c r="W9" s="4">
        <v>0</v>
      </c>
      <c r="X9" s="3"/>
      <c r="Y9" s="4">
        <v>0</v>
      </c>
      <c r="Z9" s="3"/>
      <c r="AA9" s="4">
        <v>0</v>
      </c>
      <c r="AB9" s="3"/>
      <c r="AC9" s="4">
        <v>78404</v>
      </c>
      <c r="AD9" s="3"/>
      <c r="AE9" s="4">
        <v>933792</v>
      </c>
      <c r="AF9" s="3"/>
      <c r="AG9" s="4">
        <v>75013292011</v>
      </c>
      <c r="AH9" s="3"/>
      <c r="AI9" s="4">
        <v>73199801926</v>
      </c>
      <c r="AK9" s="6">
        <v>8.0444812669216909E-2</v>
      </c>
    </row>
    <row r="10" spans="1:37">
      <c r="A10" s="1" t="s">
        <v>27</v>
      </c>
      <c r="C10" s="3" t="s">
        <v>24</v>
      </c>
      <c r="D10" s="3"/>
      <c r="E10" s="3" t="s">
        <v>24</v>
      </c>
      <c r="F10" s="3"/>
      <c r="G10" s="3" t="s">
        <v>28</v>
      </c>
      <c r="H10" s="3"/>
      <c r="I10" s="3" t="s">
        <v>29</v>
      </c>
      <c r="J10" s="3"/>
      <c r="K10" s="4">
        <v>0</v>
      </c>
      <c r="L10" s="3"/>
      <c r="M10" s="4">
        <v>0</v>
      </c>
      <c r="N10" s="3"/>
      <c r="O10" s="4">
        <v>4300</v>
      </c>
      <c r="P10" s="3"/>
      <c r="Q10" s="4">
        <v>2600579281</v>
      </c>
      <c r="R10" s="3"/>
      <c r="S10" s="4">
        <v>3061045085</v>
      </c>
      <c r="T10" s="3"/>
      <c r="U10" s="4">
        <v>0</v>
      </c>
      <c r="V10" s="3"/>
      <c r="W10" s="4">
        <v>0</v>
      </c>
      <c r="X10" s="3"/>
      <c r="Y10" s="4">
        <v>0</v>
      </c>
      <c r="Z10" s="3"/>
      <c r="AA10" s="4">
        <v>0</v>
      </c>
      <c r="AB10" s="3"/>
      <c r="AC10" s="4">
        <v>4300</v>
      </c>
      <c r="AD10" s="3"/>
      <c r="AE10" s="4">
        <v>728990</v>
      </c>
      <c r="AF10" s="3"/>
      <c r="AG10" s="4">
        <v>2600579281</v>
      </c>
      <c r="AH10" s="3"/>
      <c r="AI10" s="4">
        <v>3134088843</v>
      </c>
      <c r="AK10" s="6">
        <v>3.4442878700504552E-3</v>
      </c>
    </row>
    <row r="11" spans="1:37">
      <c r="A11" s="1" t="s">
        <v>30</v>
      </c>
      <c r="C11" s="3" t="s">
        <v>24</v>
      </c>
      <c r="D11" s="3"/>
      <c r="E11" s="3" t="s">
        <v>24</v>
      </c>
      <c r="F11" s="3"/>
      <c r="G11" s="3" t="s">
        <v>31</v>
      </c>
      <c r="H11" s="3"/>
      <c r="I11" s="3" t="s">
        <v>32</v>
      </c>
      <c r="J11" s="3"/>
      <c r="K11" s="4">
        <v>0</v>
      </c>
      <c r="L11" s="3"/>
      <c r="M11" s="4">
        <v>0</v>
      </c>
      <c r="N11" s="3"/>
      <c r="O11" s="4">
        <v>71</v>
      </c>
      <c r="P11" s="3"/>
      <c r="Q11" s="4">
        <v>51818086</v>
      </c>
      <c r="R11" s="3"/>
      <c r="S11" s="4">
        <v>67906289</v>
      </c>
      <c r="T11" s="3"/>
      <c r="U11" s="4">
        <v>0</v>
      </c>
      <c r="V11" s="3"/>
      <c r="W11" s="4">
        <v>0</v>
      </c>
      <c r="X11" s="3"/>
      <c r="Y11" s="4">
        <v>0</v>
      </c>
      <c r="Z11" s="3"/>
      <c r="AA11" s="4">
        <v>0</v>
      </c>
      <c r="AB11" s="3"/>
      <c r="AC11" s="4">
        <v>71</v>
      </c>
      <c r="AD11" s="3"/>
      <c r="AE11" s="4">
        <v>975900</v>
      </c>
      <c r="AF11" s="3"/>
      <c r="AG11" s="4">
        <v>51818086</v>
      </c>
      <c r="AH11" s="3"/>
      <c r="AI11" s="4">
        <v>69276341</v>
      </c>
      <c r="AK11" s="6">
        <v>7.6133023963475123E-5</v>
      </c>
    </row>
    <row r="12" spans="1:37">
      <c r="A12" s="1" t="s">
        <v>33</v>
      </c>
      <c r="C12" s="3" t="s">
        <v>24</v>
      </c>
      <c r="D12" s="3"/>
      <c r="E12" s="3" t="s">
        <v>24</v>
      </c>
      <c r="F12" s="3"/>
      <c r="G12" s="3" t="s">
        <v>34</v>
      </c>
      <c r="H12" s="3"/>
      <c r="I12" s="3" t="s">
        <v>35</v>
      </c>
      <c r="J12" s="3"/>
      <c r="K12" s="4">
        <v>0</v>
      </c>
      <c r="L12" s="3"/>
      <c r="M12" s="4">
        <v>0</v>
      </c>
      <c r="N12" s="3"/>
      <c r="O12" s="4">
        <v>54646</v>
      </c>
      <c r="P12" s="3"/>
      <c r="Q12" s="4">
        <v>50009606137</v>
      </c>
      <c r="R12" s="3"/>
      <c r="S12" s="4">
        <v>51370495989</v>
      </c>
      <c r="T12" s="3"/>
      <c r="U12" s="4">
        <v>0</v>
      </c>
      <c r="V12" s="3"/>
      <c r="W12" s="4">
        <v>0</v>
      </c>
      <c r="X12" s="3"/>
      <c r="Y12" s="4">
        <v>54646</v>
      </c>
      <c r="Z12" s="3"/>
      <c r="AA12" s="4">
        <v>52274723373</v>
      </c>
      <c r="AB12" s="3"/>
      <c r="AC12" s="4">
        <v>0</v>
      </c>
      <c r="AD12" s="3"/>
      <c r="AE12" s="4">
        <v>0</v>
      </c>
      <c r="AF12" s="3"/>
      <c r="AG12" s="4">
        <v>0</v>
      </c>
      <c r="AH12" s="3"/>
      <c r="AI12" s="4">
        <v>0</v>
      </c>
      <c r="AK12" s="6">
        <v>0</v>
      </c>
    </row>
    <row r="13" spans="1:37">
      <c r="A13" s="1" t="s">
        <v>36</v>
      </c>
      <c r="C13" s="3" t="s">
        <v>24</v>
      </c>
      <c r="D13" s="3"/>
      <c r="E13" s="3" t="s">
        <v>24</v>
      </c>
      <c r="F13" s="3"/>
      <c r="G13" s="3" t="s">
        <v>37</v>
      </c>
      <c r="H13" s="3"/>
      <c r="I13" s="3" t="s">
        <v>38</v>
      </c>
      <c r="J13" s="3"/>
      <c r="K13" s="4">
        <v>0</v>
      </c>
      <c r="L13" s="3"/>
      <c r="M13" s="4">
        <v>0</v>
      </c>
      <c r="N13" s="3"/>
      <c r="O13" s="4">
        <v>86678</v>
      </c>
      <c r="P13" s="3"/>
      <c r="Q13" s="4">
        <v>65307728522</v>
      </c>
      <c r="R13" s="3"/>
      <c r="S13" s="4">
        <v>78988854793</v>
      </c>
      <c r="T13" s="3"/>
      <c r="U13" s="4">
        <v>0</v>
      </c>
      <c r="V13" s="3"/>
      <c r="W13" s="4">
        <v>0</v>
      </c>
      <c r="X13" s="3"/>
      <c r="Y13" s="4">
        <v>32300</v>
      </c>
      <c r="Z13" s="3"/>
      <c r="AA13" s="4">
        <v>29970258908</v>
      </c>
      <c r="AB13" s="3"/>
      <c r="AC13" s="4">
        <v>54378</v>
      </c>
      <c r="AD13" s="3"/>
      <c r="AE13" s="4">
        <v>905817</v>
      </c>
      <c r="AF13" s="3"/>
      <c r="AG13" s="4">
        <v>40971222935</v>
      </c>
      <c r="AH13" s="3"/>
      <c r="AI13" s="4">
        <v>49247640335</v>
      </c>
      <c r="AK13" s="6">
        <v>5.412196613803779E-2</v>
      </c>
    </row>
    <row r="14" spans="1:37">
      <c r="A14" s="1" t="s">
        <v>39</v>
      </c>
      <c r="C14" s="3" t="s">
        <v>24</v>
      </c>
      <c r="D14" s="3"/>
      <c r="E14" s="3" t="s">
        <v>24</v>
      </c>
      <c r="F14" s="3"/>
      <c r="G14" s="3" t="s">
        <v>40</v>
      </c>
      <c r="H14" s="3"/>
      <c r="I14" s="3" t="s">
        <v>41</v>
      </c>
      <c r="J14" s="3"/>
      <c r="K14" s="4">
        <v>0</v>
      </c>
      <c r="L14" s="3"/>
      <c r="M14" s="4">
        <v>0</v>
      </c>
      <c r="N14" s="3"/>
      <c r="O14" s="4">
        <v>14</v>
      </c>
      <c r="P14" s="3"/>
      <c r="Q14" s="4">
        <v>10627617</v>
      </c>
      <c r="R14" s="3"/>
      <c r="S14" s="4">
        <v>13409569</v>
      </c>
      <c r="T14" s="3"/>
      <c r="U14" s="4">
        <v>0</v>
      </c>
      <c r="V14" s="3"/>
      <c r="W14" s="4">
        <v>0</v>
      </c>
      <c r="X14" s="3"/>
      <c r="Y14" s="4">
        <v>0</v>
      </c>
      <c r="Z14" s="3"/>
      <c r="AA14" s="4">
        <v>0</v>
      </c>
      <c r="AB14" s="3"/>
      <c r="AC14" s="4">
        <v>14</v>
      </c>
      <c r="AD14" s="3"/>
      <c r="AE14" s="4">
        <v>976640</v>
      </c>
      <c r="AF14" s="3"/>
      <c r="AG14" s="4">
        <v>10627617</v>
      </c>
      <c r="AH14" s="3"/>
      <c r="AI14" s="4">
        <v>13670481</v>
      </c>
      <c r="AK14" s="6">
        <v>1.502352812723223E-5</v>
      </c>
    </row>
    <row r="15" spans="1:37">
      <c r="A15" s="1" t="s">
        <v>42</v>
      </c>
      <c r="C15" s="3" t="s">
        <v>24</v>
      </c>
      <c r="D15" s="3"/>
      <c r="E15" s="3" t="s">
        <v>24</v>
      </c>
      <c r="F15" s="3"/>
      <c r="G15" s="3" t="s">
        <v>43</v>
      </c>
      <c r="H15" s="3"/>
      <c r="I15" s="3" t="s">
        <v>35</v>
      </c>
      <c r="J15" s="3"/>
      <c r="K15" s="4">
        <v>0</v>
      </c>
      <c r="L15" s="3"/>
      <c r="M15" s="4">
        <v>0</v>
      </c>
      <c r="N15" s="3"/>
      <c r="O15" s="4">
        <v>28</v>
      </c>
      <c r="P15" s="3"/>
      <c r="Q15" s="4">
        <v>20578251</v>
      </c>
      <c r="R15" s="3"/>
      <c r="S15" s="4">
        <v>26287514</v>
      </c>
      <c r="T15" s="3"/>
      <c r="U15" s="4">
        <v>0</v>
      </c>
      <c r="V15" s="3"/>
      <c r="W15" s="4">
        <v>0</v>
      </c>
      <c r="X15" s="3"/>
      <c r="Y15" s="4">
        <v>0</v>
      </c>
      <c r="Z15" s="3"/>
      <c r="AA15" s="4">
        <v>0</v>
      </c>
      <c r="AB15" s="3"/>
      <c r="AC15" s="4">
        <v>28</v>
      </c>
      <c r="AD15" s="3"/>
      <c r="AE15" s="4">
        <v>955290</v>
      </c>
      <c r="AF15" s="3"/>
      <c r="AG15" s="4">
        <v>20578251</v>
      </c>
      <c r="AH15" s="3"/>
      <c r="AI15" s="4">
        <v>26743271</v>
      </c>
      <c r="AK15" s="6">
        <v>2.9390208294989331E-5</v>
      </c>
    </row>
    <row r="16" spans="1:37">
      <c r="A16" s="1" t="s">
        <v>44</v>
      </c>
      <c r="C16" s="3" t="s">
        <v>24</v>
      </c>
      <c r="D16" s="3"/>
      <c r="E16" s="3" t="s">
        <v>24</v>
      </c>
      <c r="F16" s="3"/>
      <c r="G16" s="3" t="s">
        <v>45</v>
      </c>
      <c r="H16" s="3"/>
      <c r="I16" s="3" t="s">
        <v>46</v>
      </c>
      <c r="J16" s="3"/>
      <c r="K16" s="4">
        <v>0</v>
      </c>
      <c r="L16" s="3"/>
      <c r="M16" s="4">
        <v>0</v>
      </c>
      <c r="N16" s="3"/>
      <c r="O16" s="4">
        <v>28</v>
      </c>
      <c r="P16" s="3"/>
      <c r="Q16" s="4">
        <v>16886917</v>
      </c>
      <c r="R16" s="3"/>
      <c r="S16" s="4">
        <v>20212895</v>
      </c>
      <c r="T16" s="3"/>
      <c r="U16" s="4">
        <v>0</v>
      </c>
      <c r="V16" s="3"/>
      <c r="W16" s="4">
        <v>0</v>
      </c>
      <c r="X16" s="3"/>
      <c r="Y16" s="4">
        <v>0</v>
      </c>
      <c r="Z16" s="3"/>
      <c r="AA16" s="4">
        <v>0</v>
      </c>
      <c r="AB16" s="3"/>
      <c r="AC16" s="4">
        <v>28</v>
      </c>
      <c r="AD16" s="3"/>
      <c r="AE16" s="4">
        <v>740420</v>
      </c>
      <c r="AF16" s="3"/>
      <c r="AG16" s="4">
        <v>16886917</v>
      </c>
      <c r="AH16" s="3"/>
      <c r="AI16" s="4">
        <v>20728002</v>
      </c>
      <c r="AK16" s="6">
        <v>2.2779573086588974E-5</v>
      </c>
    </row>
    <row r="17" spans="1:37">
      <c r="A17" s="1" t="s">
        <v>47</v>
      </c>
      <c r="C17" s="3" t="s">
        <v>24</v>
      </c>
      <c r="D17" s="3"/>
      <c r="E17" s="3" t="s">
        <v>24</v>
      </c>
      <c r="F17" s="3"/>
      <c r="G17" s="3" t="s">
        <v>45</v>
      </c>
      <c r="H17" s="3"/>
      <c r="I17" s="3" t="s">
        <v>46</v>
      </c>
      <c r="J17" s="3"/>
      <c r="K17" s="4">
        <v>0</v>
      </c>
      <c r="L17" s="3"/>
      <c r="M17" s="4">
        <v>0</v>
      </c>
      <c r="N17" s="3"/>
      <c r="O17" s="4">
        <v>3100</v>
      </c>
      <c r="P17" s="3"/>
      <c r="Q17" s="4">
        <v>2088384739</v>
      </c>
      <c r="R17" s="3"/>
      <c r="S17" s="4">
        <v>2414121361</v>
      </c>
      <c r="T17" s="3"/>
      <c r="U17" s="4">
        <v>0</v>
      </c>
      <c r="V17" s="3"/>
      <c r="W17" s="4">
        <v>0</v>
      </c>
      <c r="X17" s="3"/>
      <c r="Y17" s="4">
        <v>0</v>
      </c>
      <c r="Z17" s="3"/>
      <c r="AA17" s="4">
        <v>0</v>
      </c>
      <c r="AB17" s="3"/>
      <c r="AC17" s="4">
        <v>3100</v>
      </c>
      <c r="AD17" s="3"/>
      <c r="AE17" s="4">
        <v>800170</v>
      </c>
      <c r="AF17" s="3"/>
      <c r="AG17" s="4">
        <v>2088384739</v>
      </c>
      <c r="AH17" s="3"/>
      <c r="AI17" s="4">
        <v>2480077404</v>
      </c>
      <c r="AK17" s="6">
        <v>2.7255451096934403E-3</v>
      </c>
    </row>
    <row r="18" spans="1:37">
      <c r="A18" s="1" t="s">
        <v>48</v>
      </c>
      <c r="C18" s="3" t="s">
        <v>24</v>
      </c>
      <c r="D18" s="3"/>
      <c r="E18" s="3" t="s">
        <v>24</v>
      </c>
      <c r="F18" s="3"/>
      <c r="G18" s="3" t="s">
        <v>49</v>
      </c>
      <c r="H18" s="3"/>
      <c r="I18" s="3" t="s">
        <v>50</v>
      </c>
      <c r="J18" s="3"/>
      <c r="K18" s="4">
        <v>0</v>
      </c>
      <c r="L18" s="3"/>
      <c r="M18" s="4">
        <v>0</v>
      </c>
      <c r="N18" s="3"/>
      <c r="O18" s="4">
        <v>8700</v>
      </c>
      <c r="P18" s="3"/>
      <c r="Q18" s="4">
        <v>5456005710</v>
      </c>
      <c r="R18" s="3"/>
      <c r="S18" s="4">
        <v>6426655957</v>
      </c>
      <c r="T18" s="3"/>
      <c r="U18" s="4">
        <v>0</v>
      </c>
      <c r="V18" s="3"/>
      <c r="W18" s="4">
        <v>0</v>
      </c>
      <c r="X18" s="3"/>
      <c r="Y18" s="4">
        <v>8700</v>
      </c>
      <c r="Z18" s="3"/>
      <c r="AA18" s="4">
        <v>6565134856</v>
      </c>
      <c r="AB18" s="3"/>
      <c r="AC18" s="4">
        <v>0</v>
      </c>
      <c r="AD18" s="3"/>
      <c r="AE18" s="4">
        <v>0</v>
      </c>
      <c r="AF18" s="3"/>
      <c r="AG18" s="4">
        <v>0</v>
      </c>
      <c r="AH18" s="3"/>
      <c r="AI18" s="4">
        <v>0</v>
      </c>
      <c r="AK18" s="6">
        <v>0</v>
      </c>
    </row>
    <row r="19" spans="1:37">
      <c r="A19" s="1" t="s">
        <v>51</v>
      </c>
      <c r="C19" s="3" t="s">
        <v>24</v>
      </c>
      <c r="D19" s="3"/>
      <c r="E19" s="3" t="s">
        <v>24</v>
      </c>
      <c r="F19" s="3"/>
      <c r="G19" s="3" t="s">
        <v>52</v>
      </c>
      <c r="H19" s="3"/>
      <c r="I19" s="3" t="s">
        <v>53</v>
      </c>
      <c r="J19" s="3"/>
      <c r="K19" s="4">
        <v>0</v>
      </c>
      <c r="L19" s="3"/>
      <c r="M19" s="4">
        <v>0</v>
      </c>
      <c r="N19" s="3"/>
      <c r="O19" s="4"/>
      <c r="P19" s="3"/>
      <c r="Q19" s="4">
        <v>14515789</v>
      </c>
      <c r="R19" s="3"/>
      <c r="S19" s="4">
        <v>18919050</v>
      </c>
      <c r="T19" s="3"/>
      <c r="U19" s="4">
        <v>0</v>
      </c>
      <c r="V19" s="3"/>
      <c r="W19" s="4">
        <v>0</v>
      </c>
      <c r="X19" s="3"/>
      <c r="Y19" s="4">
        <v>19</v>
      </c>
      <c r="Z19" s="3"/>
      <c r="AA19" s="4">
        <v>19000000</v>
      </c>
      <c r="AB19" s="3"/>
      <c r="AC19" s="4">
        <v>0</v>
      </c>
      <c r="AD19" s="3"/>
      <c r="AE19" s="4">
        <v>0</v>
      </c>
      <c r="AF19" s="3"/>
      <c r="AG19" s="4">
        <v>0</v>
      </c>
      <c r="AH19" s="3"/>
      <c r="AI19" s="4">
        <v>0</v>
      </c>
      <c r="AK19" s="6">
        <v>0</v>
      </c>
    </row>
    <row r="20" spans="1:37">
      <c r="A20" s="1" t="s">
        <v>54</v>
      </c>
      <c r="C20" s="3" t="s">
        <v>24</v>
      </c>
      <c r="D20" s="3"/>
      <c r="E20" s="3" t="s">
        <v>24</v>
      </c>
      <c r="F20" s="3"/>
      <c r="G20" s="3" t="s">
        <v>55</v>
      </c>
      <c r="H20" s="3"/>
      <c r="I20" s="3" t="s">
        <v>56</v>
      </c>
      <c r="J20" s="3"/>
      <c r="K20" s="4">
        <v>21</v>
      </c>
      <c r="L20" s="3"/>
      <c r="M20" s="4">
        <v>21</v>
      </c>
      <c r="N20" s="3"/>
      <c r="O20" s="4">
        <v>127296</v>
      </c>
      <c r="P20" s="3"/>
      <c r="Q20" s="4">
        <v>123750734554</v>
      </c>
      <c r="R20" s="3"/>
      <c r="S20" s="4">
        <v>120383349124</v>
      </c>
      <c r="T20" s="3"/>
      <c r="U20" s="4">
        <v>0</v>
      </c>
      <c r="V20" s="3"/>
      <c r="W20" s="4">
        <v>0</v>
      </c>
      <c r="X20" s="3"/>
      <c r="Y20" s="4">
        <v>0</v>
      </c>
      <c r="Z20" s="3"/>
      <c r="AA20" s="4">
        <v>0</v>
      </c>
      <c r="AB20" s="3"/>
      <c r="AC20" s="4">
        <v>127296</v>
      </c>
      <c r="AD20" s="3"/>
      <c r="AE20" s="4">
        <v>950808</v>
      </c>
      <c r="AF20" s="3"/>
      <c r="AG20" s="4">
        <v>123750734554</v>
      </c>
      <c r="AH20" s="3"/>
      <c r="AI20" s="4">
        <v>121012204698</v>
      </c>
      <c r="AK20" s="6">
        <v>0.13298948742321409</v>
      </c>
    </row>
    <row r="21" spans="1:37">
      <c r="A21" s="1" t="s">
        <v>57</v>
      </c>
      <c r="C21" s="3" t="s">
        <v>24</v>
      </c>
      <c r="D21" s="3"/>
      <c r="E21" s="3" t="s">
        <v>24</v>
      </c>
      <c r="F21" s="3"/>
      <c r="G21" s="3" t="s">
        <v>58</v>
      </c>
      <c r="H21" s="3"/>
      <c r="I21" s="3" t="s">
        <v>59</v>
      </c>
      <c r="J21" s="3"/>
      <c r="K21" s="4">
        <v>0</v>
      </c>
      <c r="L21" s="3"/>
      <c r="M21" s="4">
        <v>0</v>
      </c>
      <c r="N21" s="3"/>
      <c r="O21" s="4">
        <v>30158</v>
      </c>
      <c r="P21" s="3"/>
      <c r="Q21" s="4">
        <v>24996162743</v>
      </c>
      <c r="R21" s="3"/>
      <c r="S21" s="4">
        <v>29534366999</v>
      </c>
      <c r="T21" s="3"/>
      <c r="U21" s="4">
        <v>0</v>
      </c>
      <c r="V21" s="3"/>
      <c r="W21" s="4">
        <v>0</v>
      </c>
      <c r="X21" s="3"/>
      <c r="Y21" s="4">
        <v>30158</v>
      </c>
      <c r="Z21" s="3"/>
      <c r="AA21" s="4">
        <v>30158000000</v>
      </c>
      <c r="AB21" s="3"/>
      <c r="AC21" s="4">
        <v>0</v>
      </c>
      <c r="AD21" s="3"/>
      <c r="AE21" s="4">
        <v>0</v>
      </c>
      <c r="AF21" s="3"/>
      <c r="AG21" s="4">
        <v>0</v>
      </c>
      <c r="AH21" s="3"/>
      <c r="AI21" s="4">
        <v>0</v>
      </c>
      <c r="AK21" s="6">
        <v>0</v>
      </c>
    </row>
    <row r="22" spans="1:37">
      <c r="A22" s="1" t="s">
        <v>60</v>
      </c>
      <c r="C22" s="3" t="s">
        <v>24</v>
      </c>
      <c r="D22" s="3"/>
      <c r="E22" s="3" t="s">
        <v>24</v>
      </c>
      <c r="F22" s="3"/>
      <c r="G22" s="3" t="s">
        <v>61</v>
      </c>
      <c r="H22" s="3"/>
      <c r="I22" s="3" t="s">
        <v>59</v>
      </c>
      <c r="J22" s="3"/>
      <c r="K22" s="4">
        <v>0</v>
      </c>
      <c r="L22" s="3"/>
      <c r="M22" s="4">
        <v>0</v>
      </c>
      <c r="N22" s="3"/>
      <c r="O22" s="4">
        <v>10000</v>
      </c>
      <c r="P22" s="3"/>
      <c r="Q22" s="4">
        <v>8301504373</v>
      </c>
      <c r="R22" s="3"/>
      <c r="S22" s="4">
        <v>9790725109</v>
      </c>
      <c r="T22" s="3"/>
      <c r="U22" s="4">
        <v>0</v>
      </c>
      <c r="V22" s="3"/>
      <c r="W22" s="4">
        <v>0</v>
      </c>
      <c r="X22" s="3"/>
      <c r="Y22" s="4">
        <v>10000</v>
      </c>
      <c r="Z22" s="3"/>
      <c r="AA22" s="4">
        <v>10000000000</v>
      </c>
      <c r="AB22" s="3"/>
      <c r="AC22" s="4">
        <v>0</v>
      </c>
      <c r="AD22" s="3"/>
      <c r="AE22" s="4">
        <v>0</v>
      </c>
      <c r="AF22" s="3"/>
      <c r="AG22" s="4">
        <v>0</v>
      </c>
      <c r="AH22" s="3"/>
      <c r="AI22" s="4">
        <v>0</v>
      </c>
      <c r="AK22" s="6">
        <v>0</v>
      </c>
    </row>
    <row r="23" spans="1:37">
      <c r="A23" s="1" t="s">
        <v>62</v>
      </c>
      <c r="C23" s="3" t="s">
        <v>24</v>
      </c>
      <c r="D23" s="3"/>
      <c r="E23" s="3" t="s">
        <v>24</v>
      </c>
      <c r="F23" s="3"/>
      <c r="G23" s="3" t="s">
        <v>61</v>
      </c>
      <c r="H23" s="3"/>
      <c r="I23" s="3" t="s">
        <v>63</v>
      </c>
      <c r="J23" s="3"/>
      <c r="K23" s="4">
        <v>0</v>
      </c>
      <c r="L23" s="3"/>
      <c r="M23" s="4">
        <v>0</v>
      </c>
      <c r="N23" s="3"/>
      <c r="O23" s="4">
        <v>104597</v>
      </c>
      <c r="P23" s="3"/>
      <c r="Q23" s="4">
        <v>84178111720</v>
      </c>
      <c r="R23" s="3"/>
      <c r="S23" s="4">
        <v>96592552543</v>
      </c>
      <c r="T23" s="3"/>
      <c r="U23" s="4">
        <v>0</v>
      </c>
      <c r="V23" s="3"/>
      <c r="W23" s="4">
        <v>0</v>
      </c>
      <c r="X23" s="3"/>
      <c r="Y23" s="4">
        <v>81874</v>
      </c>
      <c r="Z23" s="3"/>
      <c r="AA23" s="4">
        <v>79986321666</v>
      </c>
      <c r="AB23" s="3"/>
      <c r="AC23" s="4">
        <v>22723</v>
      </c>
      <c r="AD23" s="3"/>
      <c r="AE23" s="4">
        <v>959187</v>
      </c>
      <c r="AF23" s="3"/>
      <c r="AG23" s="4">
        <v>18287132830</v>
      </c>
      <c r="AH23" s="3"/>
      <c r="AI23" s="4">
        <v>21791655801</v>
      </c>
      <c r="AK23" s="6">
        <v>2.3948502899443475E-2</v>
      </c>
    </row>
    <row r="24" spans="1:37">
      <c r="A24" s="1" t="s">
        <v>64</v>
      </c>
      <c r="C24" s="3" t="s">
        <v>24</v>
      </c>
      <c r="D24" s="3"/>
      <c r="E24" s="3" t="s">
        <v>24</v>
      </c>
      <c r="F24" s="3"/>
      <c r="G24" s="3" t="s">
        <v>65</v>
      </c>
      <c r="H24" s="3"/>
      <c r="I24" s="3" t="s">
        <v>63</v>
      </c>
      <c r="J24" s="3"/>
      <c r="K24" s="4">
        <v>0</v>
      </c>
      <c r="L24" s="3"/>
      <c r="M24" s="4">
        <v>0</v>
      </c>
      <c r="N24" s="3"/>
      <c r="O24" s="4">
        <v>52374</v>
      </c>
      <c r="P24" s="3"/>
      <c r="Q24" s="4">
        <v>50219006862</v>
      </c>
      <c r="R24" s="3"/>
      <c r="S24" s="4">
        <v>50200805774</v>
      </c>
      <c r="T24" s="3"/>
      <c r="U24" s="4">
        <v>0</v>
      </c>
      <c r="V24" s="3"/>
      <c r="W24" s="4">
        <v>0</v>
      </c>
      <c r="X24" s="3"/>
      <c r="Y24" s="4">
        <v>0</v>
      </c>
      <c r="Z24" s="3"/>
      <c r="AA24" s="4">
        <v>0</v>
      </c>
      <c r="AB24" s="3"/>
      <c r="AC24" s="4">
        <v>52374</v>
      </c>
      <c r="AD24" s="3"/>
      <c r="AE24" s="4">
        <v>980230</v>
      </c>
      <c r="AF24" s="3"/>
      <c r="AG24" s="4">
        <v>50219006862</v>
      </c>
      <c r="AH24" s="3"/>
      <c r="AI24" s="4">
        <v>51329260904</v>
      </c>
      <c r="AK24" s="6">
        <v>5.6409616818990177E-2</v>
      </c>
    </row>
    <row r="25" spans="1:37">
      <c r="A25" s="1" t="s">
        <v>66</v>
      </c>
      <c r="C25" s="3" t="s">
        <v>24</v>
      </c>
      <c r="D25" s="3"/>
      <c r="E25" s="3" t="s">
        <v>24</v>
      </c>
      <c r="F25" s="3"/>
      <c r="G25" s="3" t="s">
        <v>67</v>
      </c>
      <c r="H25" s="3"/>
      <c r="I25" s="3" t="s">
        <v>68</v>
      </c>
      <c r="J25" s="3"/>
      <c r="K25" s="4">
        <v>0</v>
      </c>
      <c r="L25" s="3"/>
      <c r="M25" s="4">
        <v>0</v>
      </c>
      <c r="N25" s="3"/>
      <c r="O25" s="4">
        <v>110766</v>
      </c>
      <c r="P25" s="3"/>
      <c r="Q25" s="4">
        <v>87897253074</v>
      </c>
      <c r="R25" s="3"/>
      <c r="S25" s="4">
        <v>98793863224</v>
      </c>
      <c r="T25" s="3"/>
      <c r="U25" s="4">
        <v>0</v>
      </c>
      <c r="V25" s="3"/>
      <c r="W25" s="4">
        <v>0</v>
      </c>
      <c r="X25" s="3"/>
      <c r="Y25" s="4">
        <v>0</v>
      </c>
      <c r="Z25" s="3"/>
      <c r="AA25" s="4">
        <v>0</v>
      </c>
      <c r="AB25" s="3"/>
      <c r="AC25" s="4">
        <v>110766</v>
      </c>
      <c r="AD25" s="3"/>
      <c r="AE25" s="4">
        <v>925141</v>
      </c>
      <c r="AF25" s="3"/>
      <c r="AG25" s="4">
        <v>87897253074</v>
      </c>
      <c r="AH25" s="3"/>
      <c r="AI25" s="4">
        <v>102455636269</v>
      </c>
      <c r="AK25" s="6">
        <v>0.11259626733549435</v>
      </c>
    </row>
    <row r="26" spans="1:37">
      <c r="A26" s="1" t="s">
        <v>69</v>
      </c>
      <c r="C26" s="3" t="s">
        <v>24</v>
      </c>
      <c r="D26" s="3"/>
      <c r="E26" s="3" t="s">
        <v>24</v>
      </c>
      <c r="F26" s="3"/>
      <c r="G26" s="3" t="s">
        <v>70</v>
      </c>
      <c r="H26" s="3"/>
      <c r="I26" s="3" t="s">
        <v>6</v>
      </c>
      <c r="J26" s="3"/>
      <c r="K26" s="4">
        <v>0</v>
      </c>
      <c r="L26" s="3"/>
      <c r="M26" s="4">
        <v>0</v>
      </c>
      <c r="N26" s="3"/>
      <c r="O26" s="4">
        <v>13304</v>
      </c>
      <c r="P26" s="3"/>
      <c r="Q26" s="4">
        <v>11177385534</v>
      </c>
      <c r="R26" s="3"/>
      <c r="S26" s="4">
        <v>13008022588</v>
      </c>
      <c r="T26" s="3"/>
      <c r="U26" s="4">
        <v>0</v>
      </c>
      <c r="V26" s="3"/>
      <c r="W26" s="4">
        <v>0</v>
      </c>
      <c r="X26" s="3"/>
      <c r="Y26" s="4">
        <v>13304</v>
      </c>
      <c r="Z26" s="3"/>
      <c r="AA26" s="4">
        <v>13304000000</v>
      </c>
      <c r="AB26" s="3"/>
      <c r="AC26" s="4">
        <v>0</v>
      </c>
      <c r="AD26" s="3"/>
      <c r="AE26" s="4">
        <v>0</v>
      </c>
      <c r="AF26" s="3"/>
      <c r="AG26" s="4">
        <v>0</v>
      </c>
      <c r="AH26" s="3"/>
      <c r="AI26" s="4">
        <v>0</v>
      </c>
      <c r="AK26" s="6">
        <v>0</v>
      </c>
    </row>
    <row r="27" spans="1:37">
      <c r="A27" s="1" t="s">
        <v>71</v>
      </c>
      <c r="C27" s="3" t="s">
        <v>24</v>
      </c>
      <c r="D27" s="3"/>
      <c r="E27" s="3" t="s">
        <v>24</v>
      </c>
      <c r="F27" s="3"/>
      <c r="G27" s="3" t="s">
        <v>67</v>
      </c>
      <c r="H27" s="3"/>
      <c r="I27" s="3" t="s">
        <v>68</v>
      </c>
      <c r="J27" s="3"/>
      <c r="K27" s="4">
        <v>0</v>
      </c>
      <c r="L27" s="3"/>
      <c r="M27" s="4">
        <v>0</v>
      </c>
      <c r="N27" s="3"/>
      <c r="O27" s="4">
        <v>128516</v>
      </c>
      <c r="P27" s="3"/>
      <c r="Q27" s="4">
        <v>120020816848</v>
      </c>
      <c r="R27" s="3"/>
      <c r="S27" s="4">
        <v>118748760992</v>
      </c>
      <c r="T27" s="3"/>
      <c r="U27" s="4">
        <v>5314</v>
      </c>
      <c r="V27" s="3"/>
      <c r="W27" s="4">
        <v>5001061434</v>
      </c>
      <c r="X27" s="3"/>
      <c r="Y27" s="4">
        <v>28190</v>
      </c>
      <c r="Z27" s="3"/>
      <c r="AA27" s="4">
        <v>26995206337</v>
      </c>
      <c r="AB27" s="3"/>
      <c r="AC27" s="4">
        <v>105640</v>
      </c>
      <c r="AD27" s="3"/>
      <c r="AE27" s="4">
        <v>947687</v>
      </c>
      <c r="AF27" s="3"/>
      <c r="AG27" s="4">
        <v>98687224252</v>
      </c>
      <c r="AH27" s="3"/>
      <c r="AI27" s="4">
        <v>100095584598</v>
      </c>
      <c r="AK27" s="6">
        <v>0.11000262760467655</v>
      </c>
    </row>
    <row r="28" spans="1:37">
      <c r="A28" s="1" t="s">
        <v>72</v>
      </c>
      <c r="C28" s="3" t="s">
        <v>24</v>
      </c>
      <c r="D28" s="3"/>
      <c r="E28" s="3" t="s">
        <v>24</v>
      </c>
      <c r="F28" s="3"/>
      <c r="G28" s="3" t="s">
        <v>73</v>
      </c>
      <c r="H28" s="3"/>
      <c r="I28" s="3" t="s">
        <v>74</v>
      </c>
      <c r="J28" s="3"/>
      <c r="K28" s="4">
        <v>0</v>
      </c>
      <c r="L28" s="3"/>
      <c r="M28" s="4">
        <v>0</v>
      </c>
      <c r="N28" s="3"/>
      <c r="O28" s="4">
        <v>111350</v>
      </c>
      <c r="P28" s="3"/>
      <c r="Q28" s="4">
        <v>100015901358</v>
      </c>
      <c r="R28" s="3"/>
      <c r="S28" s="4">
        <v>95942077508</v>
      </c>
      <c r="T28" s="3"/>
      <c r="U28" s="4">
        <v>0</v>
      </c>
      <c r="V28" s="3"/>
      <c r="W28" s="4">
        <v>0</v>
      </c>
      <c r="X28" s="3"/>
      <c r="Y28" s="4">
        <v>0</v>
      </c>
      <c r="Z28" s="3"/>
      <c r="AA28" s="4">
        <v>0</v>
      </c>
      <c r="AB28" s="3"/>
      <c r="AC28" s="4">
        <v>111350</v>
      </c>
      <c r="AD28" s="3"/>
      <c r="AE28" s="4">
        <v>839430</v>
      </c>
      <c r="AF28" s="3"/>
      <c r="AG28" s="4">
        <v>100015901358</v>
      </c>
      <c r="AH28" s="3"/>
      <c r="AI28" s="4">
        <v>93453588966</v>
      </c>
      <c r="AK28" s="6">
        <v>0.10270323497918622</v>
      </c>
    </row>
    <row r="29" spans="1:37">
      <c r="A29" s="1" t="s">
        <v>75</v>
      </c>
      <c r="C29" s="3" t="s">
        <v>24</v>
      </c>
      <c r="D29" s="3"/>
      <c r="E29" s="3" t="s">
        <v>24</v>
      </c>
      <c r="F29" s="3"/>
      <c r="G29" s="3" t="s">
        <v>76</v>
      </c>
      <c r="H29" s="3"/>
      <c r="I29" s="3" t="s">
        <v>77</v>
      </c>
      <c r="J29" s="3"/>
      <c r="K29" s="4">
        <v>15</v>
      </c>
      <c r="L29" s="3"/>
      <c r="M29" s="4">
        <v>15</v>
      </c>
      <c r="N29" s="3"/>
      <c r="O29" s="4">
        <v>15704</v>
      </c>
      <c r="P29" s="3"/>
      <c r="Q29" s="4">
        <v>15002080151</v>
      </c>
      <c r="R29" s="3"/>
      <c r="S29" s="4">
        <v>14060555806</v>
      </c>
      <c r="T29" s="3"/>
      <c r="U29" s="4">
        <v>0</v>
      </c>
      <c r="V29" s="3"/>
      <c r="W29" s="4">
        <v>0</v>
      </c>
      <c r="X29" s="3"/>
      <c r="Y29" s="4">
        <v>0</v>
      </c>
      <c r="Z29" s="3"/>
      <c r="AA29" s="4">
        <v>0</v>
      </c>
      <c r="AB29" s="3"/>
      <c r="AC29" s="4">
        <v>15704</v>
      </c>
      <c r="AD29" s="3"/>
      <c r="AE29" s="4">
        <v>905591</v>
      </c>
      <c r="AF29" s="3"/>
      <c r="AG29" s="4">
        <v>15002080151</v>
      </c>
      <c r="AH29" s="3"/>
      <c r="AI29" s="4">
        <v>14218823435</v>
      </c>
      <c r="AK29" s="6">
        <v>1.56261432068024E-2</v>
      </c>
    </row>
    <row r="30" spans="1:37">
      <c r="A30" s="1" t="s">
        <v>78</v>
      </c>
      <c r="C30" s="3" t="s">
        <v>24</v>
      </c>
      <c r="D30" s="3"/>
      <c r="E30" s="3" t="s">
        <v>24</v>
      </c>
      <c r="F30" s="3"/>
      <c r="G30" s="3" t="s">
        <v>52</v>
      </c>
      <c r="H30" s="3"/>
      <c r="I30" s="3" t="s">
        <v>38</v>
      </c>
      <c r="J30" s="3"/>
      <c r="K30" s="4">
        <v>17</v>
      </c>
      <c r="L30" s="3"/>
      <c r="M30" s="4">
        <v>17</v>
      </c>
      <c r="N30" s="3"/>
      <c r="O30" s="4">
        <v>146677</v>
      </c>
      <c r="P30" s="3"/>
      <c r="Q30" s="4">
        <v>136785453516</v>
      </c>
      <c r="R30" s="3"/>
      <c r="S30" s="4">
        <v>128848960893</v>
      </c>
      <c r="T30" s="3"/>
      <c r="U30" s="4">
        <v>0</v>
      </c>
      <c r="V30" s="3"/>
      <c r="W30" s="4">
        <v>0</v>
      </c>
      <c r="X30" s="3"/>
      <c r="Y30" s="4">
        <v>0</v>
      </c>
      <c r="Z30" s="3"/>
      <c r="AA30" s="4">
        <v>0</v>
      </c>
      <c r="AB30" s="3"/>
      <c r="AC30" s="4">
        <v>146677</v>
      </c>
      <c r="AD30" s="3"/>
      <c r="AE30" s="4">
        <v>913114</v>
      </c>
      <c r="AF30" s="3"/>
      <c r="AG30" s="4">
        <v>136785453516</v>
      </c>
      <c r="AH30" s="3"/>
      <c r="AI30" s="4">
        <v>133908546853</v>
      </c>
      <c r="AK30" s="6">
        <v>0.14716225567504468</v>
      </c>
    </row>
    <row r="31" spans="1:37">
      <c r="A31" s="1" t="s">
        <v>79</v>
      </c>
      <c r="C31" s="3" t="s">
        <v>24</v>
      </c>
      <c r="D31" s="3"/>
      <c r="E31" s="3" t="s">
        <v>24</v>
      </c>
      <c r="F31" s="3"/>
      <c r="G31" s="3" t="s">
        <v>80</v>
      </c>
      <c r="H31" s="3"/>
      <c r="I31" s="3" t="s">
        <v>81</v>
      </c>
      <c r="J31" s="3"/>
      <c r="K31" s="4">
        <v>18</v>
      </c>
      <c r="L31" s="3"/>
      <c r="M31" s="4">
        <v>18</v>
      </c>
      <c r="N31" s="3"/>
      <c r="O31" s="4">
        <v>0</v>
      </c>
      <c r="P31" s="3"/>
      <c r="Q31" s="4">
        <v>0</v>
      </c>
      <c r="R31" s="3"/>
      <c r="S31" s="4">
        <v>0</v>
      </c>
      <c r="T31" s="3"/>
      <c r="U31" s="4">
        <v>92790</v>
      </c>
      <c r="V31" s="3"/>
      <c r="W31" s="4">
        <v>86606833987</v>
      </c>
      <c r="X31" s="3"/>
      <c r="Y31" s="4">
        <v>0</v>
      </c>
      <c r="Z31" s="3"/>
      <c r="AA31" s="4">
        <v>0</v>
      </c>
      <c r="AB31" s="3"/>
      <c r="AC31" s="4">
        <v>92790</v>
      </c>
      <c r="AD31" s="3"/>
      <c r="AE31" s="4">
        <v>882780</v>
      </c>
      <c r="AF31" s="3"/>
      <c r="AG31" s="4">
        <v>86606833987</v>
      </c>
      <c r="AH31" s="3"/>
      <c r="AI31" s="4">
        <v>81898350724</v>
      </c>
      <c r="AK31" s="6">
        <v>9.0004307505781561E-2</v>
      </c>
    </row>
    <row r="32" spans="1:37" ht="24.75" thickBot="1">
      <c r="Q32" s="5">
        <f>SUM(Q9:Q31)</f>
        <v>962934433793</v>
      </c>
      <c r="S32" s="5">
        <f>SUM(S9:S31)</f>
        <v>991579441543</v>
      </c>
      <c r="W32" s="5">
        <f>SUM(W9:W31)</f>
        <v>91607895421</v>
      </c>
      <c r="AA32" s="5">
        <f>SUM(AA9:AA31)</f>
        <v>249272645140</v>
      </c>
      <c r="AG32" s="5">
        <f>SUM(AG9:AG31)</f>
        <v>838025010421</v>
      </c>
      <c r="AI32" s="5">
        <f>SUM(AI9:AI31)</f>
        <v>848355678851</v>
      </c>
      <c r="AK32" s="7">
        <f>SUM(AK9:AK31)</f>
        <v>0.93232238156910452</v>
      </c>
    </row>
    <row r="33" spans="35:37" ht="24.75" thickTop="1">
      <c r="AI33" s="2"/>
    </row>
    <row r="34" spans="35:37">
      <c r="AI34" s="2"/>
    </row>
    <row r="35" spans="35:37">
      <c r="AK35" s="2"/>
    </row>
    <row r="36" spans="35:37">
      <c r="AK36" s="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19"/>
  <sheetViews>
    <sheetView rightToLeft="1" workbookViewId="0">
      <selection activeCell="K17" sqref="K17"/>
    </sheetView>
  </sheetViews>
  <sheetFormatPr defaultRowHeight="24"/>
  <cols>
    <col min="1" max="1" width="40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5" ht="24.75">
      <c r="A6" s="17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  <c r="M6" s="18" t="s">
        <v>6</v>
      </c>
    </row>
    <row r="7" spans="1:15" ht="24.75">
      <c r="A7" s="18" t="s">
        <v>3</v>
      </c>
      <c r="C7" s="18" t="s">
        <v>7</v>
      </c>
      <c r="E7" s="18" t="s">
        <v>82</v>
      </c>
      <c r="G7" s="18" t="s">
        <v>83</v>
      </c>
      <c r="I7" s="18" t="s">
        <v>84</v>
      </c>
      <c r="K7" s="18" t="s">
        <v>85</v>
      </c>
      <c r="M7" s="18" t="s">
        <v>86</v>
      </c>
    </row>
    <row r="8" spans="1:15">
      <c r="A8" s="1" t="s">
        <v>72</v>
      </c>
      <c r="C8" s="4">
        <v>111350</v>
      </c>
      <c r="D8" s="3"/>
      <c r="E8" s="4">
        <v>932700</v>
      </c>
      <c r="F8" s="3"/>
      <c r="G8" s="4">
        <v>839430</v>
      </c>
      <c r="H8" s="3"/>
      <c r="I8" s="3" t="s">
        <v>87</v>
      </c>
      <c r="J8" s="3"/>
      <c r="K8" s="4">
        <v>93470530500</v>
      </c>
      <c r="L8" s="3"/>
      <c r="M8" s="3" t="s">
        <v>182</v>
      </c>
      <c r="N8" s="3"/>
      <c r="O8" s="3"/>
    </row>
    <row r="9" spans="1:15">
      <c r="A9" s="1" t="s">
        <v>62</v>
      </c>
      <c r="C9" s="4">
        <v>22723</v>
      </c>
      <c r="D9" s="3"/>
      <c r="E9" s="4">
        <v>980237</v>
      </c>
      <c r="F9" s="3"/>
      <c r="G9" s="4">
        <v>959187.0024</v>
      </c>
      <c r="H9" s="3"/>
      <c r="I9" s="3" t="s">
        <v>88</v>
      </c>
      <c r="J9" s="3"/>
      <c r="K9" s="4">
        <v>21795606255.535198</v>
      </c>
      <c r="L9" s="3"/>
      <c r="M9" s="3" t="s">
        <v>182</v>
      </c>
      <c r="N9" s="3"/>
      <c r="O9" s="3"/>
    </row>
    <row r="10" spans="1:15">
      <c r="A10" s="1" t="s">
        <v>75</v>
      </c>
      <c r="C10" s="4">
        <v>15704</v>
      </c>
      <c r="D10" s="3"/>
      <c r="E10" s="4">
        <v>971300</v>
      </c>
      <c r="F10" s="3"/>
      <c r="G10" s="4">
        <v>905591</v>
      </c>
      <c r="H10" s="3"/>
      <c r="I10" s="3" t="s">
        <v>89</v>
      </c>
      <c r="J10" s="3"/>
      <c r="K10" s="4">
        <v>14221401064</v>
      </c>
      <c r="L10" s="3"/>
      <c r="M10" s="3" t="s">
        <v>182</v>
      </c>
      <c r="N10" s="3"/>
      <c r="O10" s="3"/>
    </row>
    <row r="11" spans="1:15">
      <c r="A11" s="1" t="s">
        <v>78</v>
      </c>
      <c r="C11" s="4">
        <v>146677</v>
      </c>
      <c r="D11" s="3"/>
      <c r="E11" s="4">
        <v>975560</v>
      </c>
      <c r="F11" s="3"/>
      <c r="G11" s="4">
        <v>913114</v>
      </c>
      <c r="H11" s="3"/>
      <c r="I11" s="3" t="s">
        <v>90</v>
      </c>
      <c r="J11" s="3"/>
      <c r="K11" s="4">
        <v>133932822178</v>
      </c>
      <c r="L11" s="3"/>
      <c r="M11" s="3" t="s">
        <v>182</v>
      </c>
      <c r="N11" s="3"/>
      <c r="O11" s="3"/>
    </row>
    <row r="12" spans="1:15">
      <c r="A12" s="1" t="s">
        <v>71</v>
      </c>
      <c r="C12" s="4">
        <v>105640</v>
      </c>
      <c r="D12" s="3"/>
      <c r="E12" s="4">
        <v>960800</v>
      </c>
      <c r="F12" s="3"/>
      <c r="G12" s="4">
        <v>947687.71499999997</v>
      </c>
      <c r="H12" s="3"/>
      <c r="I12" s="3" t="s">
        <v>91</v>
      </c>
      <c r="J12" s="3"/>
      <c r="K12" s="4">
        <v>100113730212.60001</v>
      </c>
      <c r="L12" s="3"/>
      <c r="M12" s="3" t="s">
        <v>182</v>
      </c>
      <c r="N12" s="3"/>
      <c r="O12" s="3"/>
    </row>
    <row r="13" spans="1:15">
      <c r="A13" s="1" t="s">
        <v>54</v>
      </c>
      <c r="C13" s="4">
        <v>127296</v>
      </c>
      <c r="D13" s="3"/>
      <c r="E13" s="4">
        <v>970000</v>
      </c>
      <c r="F13" s="3"/>
      <c r="G13" s="4">
        <v>950808.68319999997</v>
      </c>
      <c r="H13" s="3"/>
      <c r="I13" s="3" t="s">
        <v>92</v>
      </c>
      <c r="J13" s="3"/>
      <c r="K13" s="4">
        <v>121034142136.627</v>
      </c>
      <c r="L13" s="3"/>
      <c r="M13" s="3" t="s">
        <v>182</v>
      </c>
      <c r="N13" s="3"/>
      <c r="O13" s="3"/>
    </row>
    <row r="14" spans="1:15">
      <c r="A14" s="1" t="s">
        <v>23</v>
      </c>
      <c r="C14" s="4">
        <v>78404</v>
      </c>
      <c r="D14" s="3"/>
      <c r="E14" s="4">
        <v>956580</v>
      </c>
      <c r="F14" s="3"/>
      <c r="G14" s="4">
        <v>933792.55900000001</v>
      </c>
      <c r="H14" s="3"/>
      <c r="I14" s="3" t="s">
        <v>93</v>
      </c>
      <c r="J14" s="3"/>
      <c r="K14" s="4">
        <v>73213071795.835999</v>
      </c>
      <c r="L14" s="3"/>
      <c r="M14" s="3" t="s">
        <v>182</v>
      </c>
      <c r="N14" s="3"/>
      <c r="O14" s="3"/>
    </row>
    <row r="15" spans="1:15">
      <c r="A15" s="1" t="s">
        <v>79</v>
      </c>
      <c r="C15" s="4">
        <v>92790</v>
      </c>
      <c r="D15" s="3"/>
      <c r="E15" s="4">
        <v>980000</v>
      </c>
      <c r="F15" s="3"/>
      <c r="G15" s="4">
        <v>882780.44499999995</v>
      </c>
      <c r="H15" s="3"/>
      <c r="I15" s="3" t="s">
        <v>94</v>
      </c>
      <c r="J15" s="3"/>
      <c r="K15" s="4">
        <v>81913197491.550003</v>
      </c>
      <c r="L15" s="3"/>
      <c r="M15" s="3" t="s">
        <v>182</v>
      </c>
      <c r="N15" s="3"/>
      <c r="O15" s="3"/>
    </row>
    <row r="16" spans="1:15">
      <c r="A16" s="1" t="s">
        <v>36</v>
      </c>
      <c r="C16" s="4">
        <v>54378</v>
      </c>
      <c r="D16" s="3"/>
      <c r="E16" s="4">
        <v>927830</v>
      </c>
      <c r="F16" s="3"/>
      <c r="G16" s="4">
        <v>905817.94270000001</v>
      </c>
      <c r="H16" s="3"/>
      <c r="I16" s="3" t="s">
        <v>95</v>
      </c>
      <c r="J16" s="3"/>
      <c r="K16" s="4">
        <v>49256568088.140602</v>
      </c>
      <c r="L16" s="3"/>
      <c r="M16" s="3" t="s">
        <v>182</v>
      </c>
      <c r="N16" s="3"/>
      <c r="O16" s="3"/>
    </row>
    <row r="17" spans="1:15">
      <c r="A17" s="1" t="s">
        <v>66</v>
      </c>
      <c r="C17" s="4">
        <v>110766</v>
      </c>
      <c r="D17" s="3"/>
      <c r="E17" s="4">
        <v>942850</v>
      </c>
      <c r="F17" s="3"/>
      <c r="G17" s="4">
        <v>925141.37659999996</v>
      </c>
      <c r="H17" s="3"/>
      <c r="I17" s="3" t="s">
        <v>96</v>
      </c>
      <c r="J17" s="3"/>
      <c r="K17" s="4">
        <v>102474209720.476</v>
      </c>
      <c r="L17" s="3"/>
      <c r="M17" s="3" t="s">
        <v>182</v>
      </c>
      <c r="N17" s="3"/>
      <c r="O17" s="3"/>
    </row>
    <row r="18" spans="1:15" ht="24.75" thickBot="1">
      <c r="C18" s="3"/>
      <c r="D18" s="3"/>
      <c r="E18" s="3"/>
      <c r="F18" s="3"/>
      <c r="G18" s="3"/>
      <c r="H18" s="3"/>
      <c r="I18" s="3"/>
      <c r="J18" s="3"/>
      <c r="K18" s="8">
        <f>SUM(K8:K17)</f>
        <v>791425279442.76489</v>
      </c>
      <c r="L18" s="3"/>
      <c r="M18" s="3"/>
      <c r="N18" s="3"/>
      <c r="O18" s="3"/>
    </row>
    <row r="19" spans="1:15" ht="24.75" thickTop="1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topLeftCell="A4" workbookViewId="0">
      <selection activeCell="Q16" sqref="Q1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98</v>
      </c>
      <c r="C6" s="18" t="s">
        <v>99</v>
      </c>
      <c r="D6" s="18" t="s">
        <v>99</v>
      </c>
      <c r="E6" s="18" t="s">
        <v>99</v>
      </c>
      <c r="F6" s="18" t="s">
        <v>99</v>
      </c>
      <c r="G6" s="18" t="s">
        <v>99</v>
      </c>
      <c r="H6" s="18" t="s">
        <v>99</v>
      </c>
      <c r="I6" s="18" t="s">
        <v>99</v>
      </c>
      <c r="K6" s="18" t="s">
        <v>181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>
      <c r="A7" s="18" t="s">
        <v>98</v>
      </c>
      <c r="C7" s="18" t="s">
        <v>100</v>
      </c>
      <c r="E7" s="18" t="s">
        <v>101</v>
      </c>
      <c r="G7" s="18" t="s">
        <v>102</v>
      </c>
      <c r="I7" s="18" t="s">
        <v>21</v>
      </c>
      <c r="K7" s="18" t="s">
        <v>103</v>
      </c>
      <c r="M7" s="18" t="s">
        <v>104</v>
      </c>
      <c r="O7" s="18" t="s">
        <v>105</v>
      </c>
      <c r="Q7" s="18" t="s">
        <v>103</v>
      </c>
      <c r="S7" s="18" t="s">
        <v>97</v>
      </c>
    </row>
    <row r="8" spans="1:19">
      <c r="A8" s="1" t="s">
        <v>106</v>
      </c>
      <c r="C8" s="3" t="s">
        <v>107</v>
      </c>
      <c r="E8" s="3" t="s">
        <v>108</v>
      </c>
      <c r="F8" s="3"/>
      <c r="G8" s="3" t="s">
        <v>109</v>
      </c>
      <c r="H8" s="3"/>
      <c r="I8" s="4">
        <v>5</v>
      </c>
      <c r="J8" s="3"/>
      <c r="K8" s="4">
        <v>5614610743</v>
      </c>
      <c r="L8" s="3"/>
      <c r="M8" s="4">
        <v>42767859065</v>
      </c>
      <c r="N8" s="3"/>
      <c r="O8" s="4">
        <v>47873120000</v>
      </c>
      <c r="P8" s="3"/>
      <c r="Q8" s="4">
        <v>509349808</v>
      </c>
      <c r="R8" s="3"/>
      <c r="S8" s="6">
        <v>5.5976312516643246E-4</v>
      </c>
    </row>
    <row r="9" spans="1:19">
      <c r="A9" s="1" t="s">
        <v>106</v>
      </c>
      <c r="C9" s="3" t="s">
        <v>110</v>
      </c>
      <c r="E9" s="3" t="s">
        <v>111</v>
      </c>
      <c r="F9" s="3"/>
      <c r="G9" s="3" t="s">
        <v>112</v>
      </c>
      <c r="H9" s="3"/>
      <c r="I9" s="4">
        <v>5</v>
      </c>
      <c r="J9" s="3"/>
      <c r="K9" s="4">
        <v>2051277016</v>
      </c>
      <c r="L9" s="3"/>
      <c r="M9" s="4">
        <v>3422580134</v>
      </c>
      <c r="N9" s="3"/>
      <c r="O9" s="4">
        <v>5353838430</v>
      </c>
      <c r="P9" s="3"/>
      <c r="Q9" s="4">
        <v>120018720</v>
      </c>
      <c r="R9" s="3"/>
      <c r="S9" s="6">
        <v>1.3189767175817804E-4</v>
      </c>
    </row>
    <row r="10" spans="1:19">
      <c r="A10" s="1" t="s">
        <v>113</v>
      </c>
      <c r="C10" s="3" t="s">
        <v>114</v>
      </c>
      <c r="E10" s="3" t="s">
        <v>108</v>
      </c>
      <c r="F10" s="3"/>
      <c r="G10" s="3" t="s">
        <v>115</v>
      </c>
      <c r="H10" s="3"/>
      <c r="I10" s="4">
        <v>5</v>
      </c>
      <c r="J10" s="3"/>
      <c r="K10" s="4">
        <v>36467163566</v>
      </c>
      <c r="L10" s="3"/>
      <c r="M10" s="4">
        <v>242614090318</v>
      </c>
      <c r="N10" s="3"/>
      <c r="O10" s="4">
        <v>234984402300</v>
      </c>
      <c r="P10" s="3"/>
      <c r="Q10" s="4">
        <v>44096851584</v>
      </c>
      <c r="R10" s="3"/>
      <c r="S10" s="6">
        <v>4.8461373823979505E-2</v>
      </c>
    </row>
    <row r="11" spans="1:19">
      <c r="A11" s="1" t="s">
        <v>116</v>
      </c>
      <c r="C11" s="3" t="s">
        <v>117</v>
      </c>
      <c r="E11" s="3" t="s">
        <v>108</v>
      </c>
      <c r="F11" s="3"/>
      <c r="G11" s="3" t="s">
        <v>118</v>
      </c>
      <c r="H11" s="3"/>
      <c r="I11" s="4">
        <v>5</v>
      </c>
      <c r="J11" s="3"/>
      <c r="K11" s="4">
        <v>657203126</v>
      </c>
      <c r="L11" s="3"/>
      <c r="M11" s="4">
        <v>132165388877</v>
      </c>
      <c r="N11" s="3"/>
      <c r="O11" s="4">
        <v>132092862789</v>
      </c>
      <c r="P11" s="3"/>
      <c r="Q11" s="4">
        <v>729729214</v>
      </c>
      <c r="R11" s="3"/>
      <c r="S11" s="6">
        <v>8.0195476456110563E-4</v>
      </c>
    </row>
    <row r="12" spans="1:19" ht="24.75" thickBot="1">
      <c r="C12" s="3"/>
      <c r="E12" s="3"/>
      <c r="F12" s="3"/>
      <c r="G12" s="3"/>
      <c r="H12" s="3"/>
      <c r="I12" s="3"/>
      <c r="J12" s="3"/>
      <c r="K12" s="8">
        <f>SUM(K8:K11)</f>
        <v>44790254451</v>
      </c>
      <c r="L12" s="3"/>
      <c r="M12" s="8">
        <f>SUM(M8:M11)</f>
        <v>420969918394</v>
      </c>
      <c r="N12" s="3"/>
      <c r="O12" s="8">
        <f>SUM(O8:O11)</f>
        <v>420304223519</v>
      </c>
      <c r="P12" s="3"/>
      <c r="Q12" s="8">
        <f>SUM(Q8:Q11)</f>
        <v>45455949326</v>
      </c>
      <c r="R12" s="3"/>
      <c r="S12" s="10">
        <f>SUM(S8:S11)</f>
        <v>4.995498938546522E-2</v>
      </c>
    </row>
    <row r="13" spans="1:19" ht="24.75" thickTop="1"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5"/>
  <sheetViews>
    <sheetView rightToLeft="1" topLeftCell="A6" workbookViewId="0">
      <selection activeCell="M20" sqref="M20:U25"/>
    </sheetView>
  </sheetViews>
  <sheetFormatPr defaultRowHeight="24"/>
  <cols>
    <col min="1" max="1" width="40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1" ht="24.75">
      <c r="A3" s="17" t="s">
        <v>119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1" ht="24.75">
      <c r="A6" s="18" t="s">
        <v>120</v>
      </c>
      <c r="B6" s="18" t="s">
        <v>120</v>
      </c>
      <c r="C6" s="18" t="s">
        <v>120</v>
      </c>
      <c r="D6" s="18" t="s">
        <v>120</v>
      </c>
      <c r="E6" s="18" t="s">
        <v>120</v>
      </c>
      <c r="F6" s="18" t="s">
        <v>120</v>
      </c>
      <c r="G6" s="18" t="s">
        <v>120</v>
      </c>
      <c r="I6" s="18" t="s">
        <v>121</v>
      </c>
      <c r="J6" s="18" t="s">
        <v>121</v>
      </c>
      <c r="K6" s="18" t="s">
        <v>121</v>
      </c>
      <c r="L6" s="18" t="s">
        <v>121</v>
      </c>
      <c r="M6" s="18" t="s">
        <v>121</v>
      </c>
      <c r="O6" s="18" t="s">
        <v>122</v>
      </c>
      <c r="P6" s="18" t="s">
        <v>122</v>
      </c>
      <c r="Q6" s="18" t="s">
        <v>122</v>
      </c>
      <c r="R6" s="18" t="s">
        <v>122</v>
      </c>
      <c r="S6" s="18" t="s">
        <v>122</v>
      </c>
    </row>
    <row r="7" spans="1:21" ht="24.75">
      <c r="A7" s="18" t="s">
        <v>123</v>
      </c>
      <c r="C7" s="18" t="s">
        <v>124</v>
      </c>
      <c r="E7" s="18" t="s">
        <v>20</v>
      </c>
      <c r="G7" s="18" t="s">
        <v>21</v>
      </c>
      <c r="I7" s="18" t="s">
        <v>125</v>
      </c>
      <c r="K7" s="18" t="s">
        <v>126</v>
      </c>
      <c r="M7" s="18" t="s">
        <v>127</v>
      </c>
      <c r="O7" s="18" t="s">
        <v>125</v>
      </c>
      <c r="Q7" s="18" t="s">
        <v>126</v>
      </c>
      <c r="S7" s="18" t="s">
        <v>127</v>
      </c>
    </row>
    <row r="8" spans="1:21">
      <c r="A8" s="1" t="s">
        <v>128</v>
      </c>
      <c r="C8" s="3" t="s">
        <v>183</v>
      </c>
      <c r="E8" s="3" t="s">
        <v>130</v>
      </c>
      <c r="F8" s="3"/>
      <c r="G8" s="4">
        <v>18</v>
      </c>
      <c r="H8" s="3"/>
      <c r="I8" s="4">
        <v>0</v>
      </c>
      <c r="J8" s="3"/>
      <c r="K8" s="4">
        <v>0</v>
      </c>
      <c r="L8" s="3"/>
      <c r="M8" s="4">
        <v>0</v>
      </c>
      <c r="N8" s="3"/>
      <c r="O8" s="4">
        <v>3820286</v>
      </c>
      <c r="P8" s="3"/>
      <c r="Q8" s="4">
        <v>0</v>
      </c>
      <c r="R8" s="3"/>
      <c r="S8" s="4">
        <v>3820286</v>
      </c>
      <c r="T8" s="3"/>
      <c r="U8" s="3"/>
    </row>
    <row r="9" spans="1:21">
      <c r="A9" s="1" t="s">
        <v>75</v>
      </c>
      <c r="C9" s="3" t="s">
        <v>183</v>
      </c>
      <c r="E9" s="3" t="s">
        <v>77</v>
      </c>
      <c r="F9" s="3"/>
      <c r="G9" s="4">
        <v>15</v>
      </c>
      <c r="H9" s="3"/>
      <c r="I9" s="4">
        <v>200638614</v>
      </c>
      <c r="J9" s="3"/>
      <c r="K9" s="4">
        <v>0</v>
      </c>
      <c r="L9" s="3"/>
      <c r="M9" s="4">
        <v>200638614</v>
      </c>
      <c r="N9" s="3"/>
      <c r="O9" s="4">
        <v>482842455</v>
      </c>
      <c r="P9" s="3"/>
      <c r="Q9" s="4">
        <v>0</v>
      </c>
      <c r="R9" s="3"/>
      <c r="S9" s="4">
        <v>482842455</v>
      </c>
      <c r="T9" s="3"/>
      <c r="U9" s="3"/>
    </row>
    <row r="10" spans="1:21">
      <c r="A10" s="1" t="s">
        <v>131</v>
      </c>
      <c r="C10" s="3" t="s">
        <v>183</v>
      </c>
      <c r="E10" s="3" t="s">
        <v>132</v>
      </c>
      <c r="F10" s="3"/>
      <c r="G10" s="4">
        <v>16</v>
      </c>
      <c r="H10" s="3"/>
      <c r="I10" s="4">
        <v>0</v>
      </c>
      <c r="J10" s="3"/>
      <c r="K10" s="4">
        <v>0</v>
      </c>
      <c r="L10" s="3"/>
      <c r="M10" s="4">
        <v>0</v>
      </c>
      <c r="N10" s="3"/>
      <c r="O10" s="4">
        <v>37828264</v>
      </c>
      <c r="P10" s="3"/>
      <c r="Q10" s="4">
        <v>0</v>
      </c>
      <c r="R10" s="3"/>
      <c r="S10" s="4">
        <v>37828264</v>
      </c>
      <c r="T10" s="3"/>
      <c r="U10" s="3"/>
    </row>
    <row r="11" spans="1:21">
      <c r="A11" s="1" t="s">
        <v>78</v>
      </c>
      <c r="C11" s="3" t="s">
        <v>183</v>
      </c>
      <c r="E11" s="3" t="s">
        <v>38</v>
      </c>
      <c r="F11" s="3"/>
      <c r="G11" s="4">
        <v>17</v>
      </c>
      <c r="H11" s="3"/>
      <c r="I11" s="4">
        <v>2101052448</v>
      </c>
      <c r="J11" s="3"/>
      <c r="K11" s="4">
        <v>0</v>
      </c>
      <c r="L11" s="3"/>
      <c r="M11" s="4">
        <v>2101052448</v>
      </c>
      <c r="N11" s="3"/>
      <c r="O11" s="4">
        <v>16983408435</v>
      </c>
      <c r="P11" s="3"/>
      <c r="Q11" s="4">
        <v>0</v>
      </c>
      <c r="R11" s="3"/>
      <c r="S11" s="4">
        <v>16983408435</v>
      </c>
      <c r="T11" s="3"/>
      <c r="U11" s="3"/>
    </row>
    <row r="12" spans="1:21">
      <c r="A12" s="1" t="s">
        <v>133</v>
      </c>
      <c r="C12" s="3" t="s">
        <v>183</v>
      </c>
      <c r="E12" s="3" t="s">
        <v>134</v>
      </c>
      <c r="F12" s="3"/>
      <c r="G12" s="4">
        <v>17</v>
      </c>
      <c r="H12" s="3"/>
      <c r="I12" s="4">
        <v>0</v>
      </c>
      <c r="J12" s="3"/>
      <c r="K12" s="4">
        <v>0</v>
      </c>
      <c r="L12" s="3"/>
      <c r="M12" s="4">
        <v>0</v>
      </c>
      <c r="N12" s="3"/>
      <c r="O12" s="4">
        <v>453867290</v>
      </c>
      <c r="P12" s="3"/>
      <c r="Q12" s="4">
        <v>0</v>
      </c>
      <c r="R12" s="3"/>
      <c r="S12" s="4">
        <v>453867290</v>
      </c>
      <c r="T12" s="3"/>
      <c r="U12" s="3"/>
    </row>
    <row r="13" spans="1:21">
      <c r="A13" s="1" t="s">
        <v>79</v>
      </c>
      <c r="C13" s="3" t="s">
        <v>183</v>
      </c>
      <c r="E13" s="3" t="s">
        <v>81</v>
      </c>
      <c r="F13" s="3"/>
      <c r="G13" s="4">
        <v>18</v>
      </c>
      <c r="H13" s="3"/>
      <c r="I13" s="4">
        <v>235735786</v>
      </c>
      <c r="J13" s="3"/>
      <c r="K13" s="4">
        <v>0</v>
      </c>
      <c r="L13" s="3"/>
      <c r="M13" s="4">
        <v>235735786</v>
      </c>
      <c r="N13" s="3"/>
      <c r="O13" s="4">
        <v>235735786</v>
      </c>
      <c r="P13" s="3"/>
      <c r="Q13" s="4">
        <v>0</v>
      </c>
      <c r="R13" s="3"/>
      <c r="S13" s="4">
        <v>235735786</v>
      </c>
      <c r="T13" s="3"/>
      <c r="U13" s="3"/>
    </row>
    <row r="14" spans="1:21">
      <c r="A14" s="1" t="s">
        <v>54</v>
      </c>
      <c r="C14" s="3" t="s">
        <v>183</v>
      </c>
      <c r="E14" s="3" t="s">
        <v>56</v>
      </c>
      <c r="F14" s="3"/>
      <c r="G14" s="4">
        <v>21</v>
      </c>
      <c r="H14" s="3"/>
      <c r="I14" s="4">
        <v>2251304910</v>
      </c>
      <c r="J14" s="3"/>
      <c r="K14" s="4">
        <v>0</v>
      </c>
      <c r="L14" s="3"/>
      <c r="M14" s="4">
        <v>2251304910</v>
      </c>
      <c r="N14" s="3"/>
      <c r="O14" s="4">
        <v>4967770772</v>
      </c>
      <c r="P14" s="3"/>
      <c r="Q14" s="4">
        <v>0</v>
      </c>
      <c r="R14" s="3"/>
      <c r="S14" s="4">
        <v>4967770772</v>
      </c>
      <c r="T14" s="3"/>
      <c r="U14" s="3"/>
    </row>
    <row r="15" spans="1:21">
      <c r="A15" s="1" t="s">
        <v>23</v>
      </c>
      <c r="C15" s="3" t="s">
        <v>183</v>
      </c>
      <c r="E15" s="3" t="s">
        <v>26</v>
      </c>
      <c r="F15" s="3"/>
      <c r="G15" s="4">
        <v>18</v>
      </c>
      <c r="H15" s="3"/>
      <c r="I15" s="4">
        <v>1176588146</v>
      </c>
      <c r="J15" s="3"/>
      <c r="K15" s="4">
        <v>0</v>
      </c>
      <c r="L15" s="3"/>
      <c r="M15" s="4">
        <v>1176588146</v>
      </c>
      <c r="N15" s="3"/>
      <c r="O15" s="4">
        <v>3177438147</v>
      </c>
      <c r="P15" s="3"/>
      <c r="Q15" s="4">
        <v>0</v>
      </c>
      <c r="R15" s="3"/>
      <c r="S15" s="4">
        <v>3177438147</v>
      </c>
      <c r="T15" s="3"/>
      <c r="U15" s="3"/>
    </row>
    <row r="16" spans="1:21">
      <c r="A16" s="1" t="s">
        <v>106</v>
      </c>
      <c r="C16" s="4">
        <v>1</v>
      </c>
      <c r="E16" s="3" t="s">
        <v>183</v>
      </c>
      <c r="F16" s="3"/>
      <c r="G16" s="4">
        <v>5</v>
      </c>
      <c r="H16" s="3"/>
      <c r="I16" s="4">
        <v>486510</v>
      </c>
      <c r="J16" s="3"/>
      <c r="K16" s="4">
        <v>0</v>
      </c>
      <c r="L16" s="3"/>
      <c r="M16" s="4">
        <v>486510</v>
      </c>
      <c r="N16" s="3"/>
      <c r="O16" s="4">
        <v>4589780</v>
      </c>
      <c r="P16" s="3"/>
      <c r="Q16" s="4">
        <v>0</v>
      </c>
      <c r="R16" s="3"/>
      <c r="S16" s="4">
        <v>4589780</v>
      </c>
      <c r="T16" s="3"/>
      <c r="U16" s="3"/>
    </row>
    <row r="17" spans="1:21">
      <c r="A17" s="1" t="s">
        <v>113</v>
      </c>
      <c r="C17" s="4">
        <v>17</v>
      </c>
      <c r="E17" s="3" t="s">
        <v>183</v>
      </c>
      <c r="F17" s="3"/>
      <c r="G17" s="4">
        <v>5</v>
      </c>
      <c r="H17" s="3"/>
      <c r="I17" s="4">
        <v>0</v>
      </c>
      <c r="J17" s="3"/>
      <c r="K17" s="4">
        <v>0</v>
      </c>
      <c r="L17" s="3"/>
      <c r="M17" s="4">
        <v>0</v>
      </c>
      <c r="N17" s="3"/>
      <c r="O17" s="4">
        <v>53905565</v>
      </c>
      <c r="P17" s="3"/>
      <c r="Q17" s="4">
        <v>0</v>
      </c>
      <c r="R17" s="3"/>
      <c r="S17" s="4">
        <v>53905565</v>
      </c>
      <c r="T17" s="3"/>
      <c r="U17" s="3"/>
    </row>
    <row r="18" spans="1:21">
      <c r="A18" s="1" t="s">
        <v>116</v>
      </c>
      <c r="C18" s="4">
        <v>17</v>
      </c>
      <c r="E18" s="3" t="s">
        <v>183</v>
      </c>
      <c r="F18" s="3"/>
      <c r="G18" s="4">
        <v>5</v>
      </c>
      <c r="H18" s="3"/>
      <c r="I18" s="4">
        <v>301134</v>
      </c>
      <c r="J18" s="3"/>
      <c r="K18" s="4">
        <v>0</v>
      </c>
      <c r="L18" s="3"/>
      <c r="M18" s="4">
        <v>301134</v>
      </c>
      <c r="N18" s="3"/>
      <c r="O18" s="4">
        <v>510088</v>
      </c>
      <c r="P18" s="3"/>
      <c r="Q18" s="4">
        <v>0</v>
      </c>
      <c r="R18" s="3"/>
      <c r="S18" s="4">
        <v>510088</v>
      </c>
      <c r="T18" s="3"/>
      <c r="U18" s="3"/>
    </row>
    <row r="19" spans="1:21" ht="24.75" thickBot="1">
      <c r="C19" s="3"/>
      <c r="E19" s="3"/>
      <c r="F19" s="3"/>
      <c r="G19" s="3"/>
      <c r="H19" s="3"/>
      <c r="I19" s="8">
        <f>SUM(I8:I18)</f>
        <v>5966107548</v>
      </c>
      <c r="J19" s="3"/>
      <c r="K19" s="8">
        <f>SUM(K8:K18)</f>
        <v>0</v>
      </c>
      <c r="L19" s="3"/>
      <c r="M19" s="8">
        <f>SUM(M8:M18)</f>
        <v>5966107548</v>
      </c>
      <c r="N19" s="3"/>
      <c r="O19" s="8">
        <f>SUM(O8:O18)</f>
        <v>26401716868</v>
      </c>
      <c r="P19" s="3"/>
      <c r="Q19" s="8">
        <f>SUM(Q8:Q18)</f>
        <v>0</v>
      </c>
      <c r="R19" s="3"/>
      <c r="S19" s="8">
        <f>SUM(S8:S18)</f>
        <v>26401716868</v>
      </c>
      <c r="T19" s="3"/>
      <c r="U19" s="3"/>
    </row>
    <row r="20" spans="1:21" ht="24.75" thickTop="1">
      <c r="C20" s="3"/>
      <c r="E20" s="3"/>
      <c r="F20" s="3"/>
      <c r="G20" s="3"/>
      <c r="H20" s="3"/>
      <c r="I20" s="3"/>
      <c r="J20" s="3"/>
      <c r="K20" s="3"/>
      <c r="L20" s="3"/>
      <c r="M20" s="4"/>
      <c r="N20" s="4"/>
      <c r="O20" s="4"/>
      <c r="P20" s="4"/>
      <c r="Q20" s="4"/>
      <c r="R20" s="4"/>
      <c r="S20" s="4"/>
      <c r="T20" s="3"/>
      <c r="U20" s="3"/>
    </row>
    <row r="21" spans="1:21">
      <c r="C21" s="3"/>
      <c r="E21" s="3"/>
      <c r="F21" s="3"/>
      <c r="G21" s="3"/>
      <c r="H21" s="3"/>
      <c r="I21" s="3"/>
      <c r="J21" s="3"/>
      <c r="K21" s="3"/>
      <c r="L21" s="3"/>
      <c r="M21" s="4"/>
      <c r="N21" s="4"/>
      <c r="O21" s="4"/>
      <c r="P21" s="4"/>
      <c r="Q21" s="4"/>
      <c r="R21" s="4"/>
      <c r="S21" s="4"/>
      <c r="T21" s="3"/>
      <c r="U21" s="3"/>
    </row>
    <row r="22" spans="1:21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M23" s="3"/>
      <c r="N23" s="3"/>
      <c r="O23" s="3"/>
      <c r="P23" s="3"/>
      <c r="Q23" s="3"/>
      <c r="R23" s="3"/>
      <c r="S23" s="3"/>
    </row>
    <row r="24" spans="1:21">
      <c r="M24" s="4"/>
      <c r="N24" s="4"/>
      <c r="O24" s="4"/>
      <c r="P24" s="4"/>
      <c r="Q24" s="4"/>
      <c r="R24" s="4"/>
      <c r="S24" s="4"/>
    </row>
    <row r="25" spans="1:21">
      <c r="M25" s="3"/>
      <c r="N25" s="3"/>
      <c r="O25" s="3"/>
      <c r="P25" s="3"/>
      <c r="Q25" s="3"/>
      <c r="R25" s="3"/>
      <c r="S25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3"/>
  <sheetViews>
    <sheetView rightToLeft="1" workbookViewId="0">
      <selection activeCell="O11" sqref="O11"/>
    </sheetView>
  </sheetViews>
  <sheetFormatPr defaultRowHeight="24"/>
  <cols>
    <col min="1" max="1" width="24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3</v>
      </c>
      <c r="C6" s="18" t="s">
        <v>135</v>
      </c>
      <c r="D6" s="18" t="s">
        <v>135</v>
      </c>
      <c r="E6" s="18" t="s">
        <v>135</v>
      </c>
      <c r="F6" s="18" t="s">
        <v>135</v>
      </c>
      <c r="G6" s="18" t="s">
        <v>135</v>
      </c>
      <c r="I6" s="18" t="s">
        <v>121</v>
      </c>
      <c r="J6" s="18" t="s">
        <v>121</v>
      </c>
      <c r="K6" s="18" t="s">
        <v>121</v>
      </c>
      <c r="L6" s="18" t="s">
        <v>121</v>
      </c>
      <c r="M6" s="18" t="s">
        <v>121</v>
      </c>
      <c r="O6" s="18" t="s">
        <v>122</v>
      </c>
      <c r="P6" s="18" t="s">
        <v>122</v>
      </c>
      <c r="Q6" s="18" t="s">
        <v>122</v>
      </c>
      <c r="R6" s="18" t="s">
        <v>122</v>
      </c>
      <c r="S6" s="18" t="s">
        <v>122</v>
      </c>
    </row>
    <row r="7" spans="1:19" ht="24.75">
      <c r="A7" s="18" t="s">
        <v>3</v>
      </c>
      <c r="C7" s="18" t="s">
        <v>136</v>
      </c>
      <c r="E7" s="18" t="s">
        <v>137</v>
      </c>
      <c r="G7" s="18" t="s">
        <v>138</v>
      </c>
      <c r="I7" s="18" t="s">
        <v>139</v>
      </c>
      <c r="K7" s="18" t="s">
        <v>126</v>
      </c>
      <c r="M7" s="18" t="s">
        <v>140</v>
      </c>
      <c r="O7" s="18" t="s">
        <v>139</v>
      </c>
      <c r="Q7" s="18" t="s">
        <v>126</v>
      </c>
      <c r="S7" s="18" t="s">
        <v>140</v>
      </c>
    </row>
    <row r="8" spans="1:19">
      <c r="A8" s="1" t="s">
        <v>141</v>
      </c>
      <c r="C8" s="3" t="s">
        <v>142</v>
      </c>
      <c r="D8" s="3"/>
      <c r="E8" s="4">
        <v>2278729</v>
      </c>
      <c r="F8" s="3"/>
      <c r="G8" s="4">
        <v>530</v>
      </c>
      <c r="H8" s="3"/>
      <c r="I8" s="4">
        <v>0</v>
      </c>
      <c r="J8" s="3"/>
      <c r="K8" s="4">
        <v>0</v>
      </c>
      <c r="L8" s="3"/>
      <c r="M8" s="4">
        <v>0</v>
      </c>
      <c r="N8" s="3"/>
      <c r="O8" s="4">
        <v>1207726370</v>
      </c>
      <c r="P8" s="3"/>
      <c r="Q8" s="4">
        <v>112521090</v>
      </c>
      <c r="R8" s="3"/>
      <c r="S8" s="4">
        <v>1095205280</v>
      </c>
    </row>
    <row r="9" spans="1:19">
      <c r="A9" s="1" t="s">
        <v>143</v>
      </c>
      <c r="C9" s="3" t="s">
        <v>144</v>
      </c>
      <c r="D9" s="3"/>
      <c r="E9" s="4">
        <v>91983</v>
      </c>
      <c r="F9" s="3"/>
      <c r="G9" s="4">
        <v>900</v>
      </c>
      <c r="H9" s="3"/>
      <c r="I9" s="4">
        <v>0</v>
      </c>
      <c r="J9" s="3"/>
      <c r="K9" s="4">
        <v>0</v>
      </c>
      <c r="L9" s="3"/>
      <c r="M9" s="4">
        <v>0</v>
      </c>
      <c r="N9" s="3"/>
      <c r="O9" s="4">
        <v>82784700</v>
      </c>
      <c r="P9" s="3"/>
      <c r="Q9" s="4">
        <v>7619487</v>
      </c>
      <c r="R9" s="3"/>
      <c r="S9" s="4">
        <v>75165213</v>
      </c>
    </row>
    <row r="10" spans="1:19">
      <c r="A10" s="1" t="s">
        <v>145</v>
      </c>
      <c r="C10" s="3" t="s">
        <v>146</v>
      </c>
      <c r="D10" s="3"/>
      <c r="E10" s="4">
        <v>6497167</v>
      </c>
      <c r="F10" s="3"/>
      <c r="G10" s="4">
        <v>100</v>
      </c>
      <c r="H10" s="3"/>
      <c r="I10" s="4">
        <v>0</v>
      </c>
      <c r="J10" s="3"/>
      <c r="K10" s="4">
        <v>0</v>
      </c>
      <c r="L10" s="3"/>
      <c r="M10" s="4">
        <v>0</v>
      </c>
      <c r="N10" s="3"/>
      <c r="O10" s="4">
        <v>649716700</v>
      </c>
      <c r="P10" s="3"/>
      <c r="Q10" s="4">
        <v>0</v>
      </c>
      <c r="R10" s="3"/>
      <c r="S10" s="4">
        <v>649716700</v>
      </c>
    </row>
    <row r="11" spans="1:19" ht="24.75" thickBot="1">
      <c r="C11" s="3"/>
      <c r="D11" s="3"/>
      <c r="E11" s="3"/>
      <c r="F11" s="3"/>
      <c r="G11" s="3"/>
      <c r="H11" s="3"/>
      <c r="I11" s="8">
        <f>SUM(I8:I10)</f>
        <v>0</v>
      </c>
      <c r="J11" s="3"/>
      <c r="K11" s="8">
        <f>SUM(K8:K10)</f>
        <v>0</v>
      </c>
      <c r="L11" s="3"/>
      <c r="M11" s="8">
        <f>SUM(M8:M10)</f>
        <v>0</v>
      </c>
      <c r="N11" s="3"/>
      <c r="O11" s="8">
        <f>SUM(O8:O10)</f>
        <v>1940227770</v>
      </c>
      <c r="P11" s="3"/>
      <c r="Q11" s="8">
        <f>SUM(Q8:Q10)</f>
        <v>120140577</v>
      </c>
      <c r="R11" s="3"/>
      <c r="S11" s="8">
        <f>SUM(S8:S10)</f>
        <v>1820087193</v>
      </c>
    </row>
    <row r="12" spans="1:19" ht="24.75" thickTop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28"/>
  <sheetViews>
    <sheetView rightToLeft="1" workbookViewId="0">
      <selection activeCell="I29" sqref="I29"/>
    </sheetView>
  </sheetViews>
  <sheetFormatPr defaultRowHeight="24"/>
  <cols>
    <col min="1" max="1" width="40.28515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1" ht="24.75">
      <c r="A3" s="17" t="s">
        <v>119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21" ht="24.75">
      <c r="A6" s="17" t="s">
        <v>3</v>
      </c>
      <c r="C6" s="18" t="s">
        <v>121</v>
      </c>
      <c r="D6" s="18" t="s">
        <v>121</v>
      </c>
      <c r="E6" s="18" t="s">
        <v>121</v>
      </c>
      <c r="F6" s="18" t="s">
        <v>121</v>
      </c>
      <c r="G6" s="18" t="s">
        <v>121</v>
      </c>
      <c r="H6" s="18" t="s">
        <v>121</v>
      </c>
      <c r="I6" s="18" t="s">
        <v>121</v>
      </c>
      <c r="K6" s="18" t="s">
        <v>122</v>
      </c>
      <c r="L6" s="18" t="s">
        <v>122</v>
      </c>
      <c r="M6" s="18" t="s">
        <v>122</v>
      </c>
      <c r="N6" s="18" t="s">
        <v>122</v>
      </c>
      <c r="O6" s="18" t="s">
        <v>122</v>
      </c>
      <c r="P6" s="18" t="s">
        <v>122</v>
      </c>
      <c r="Q6" s="18" t="s">
        <v>122</v>
      </c>
    </row>
    <row r="7" spans="1:21" ht="24.75">
      <c r="A7" s="18" t="s">
        <v>3</v>
      </c>
      <c r="C7" s="18" t="s">
        <v>7</v>
      </c>
      <c r="E7" s="18" t="s">
        <v>147</v>
      </c>
      <c r="G7" s="18" t="s">
        <v>148</v>
      </c>
      <c r="I7" s="18" t="s">
        <v>149</v>
      </c>
      <c r="K7" s="18" t="s">
        <v>7</v>
      </c>
      <c r="M7" s="18" t="s">
        <v>147</v>
      </c>
      <c r="O7" s="18" t="s">
        <v>148</v>
      </c>
      <c r="Q7" s="18" t="s">
        <v>149</v>
      </c>
    </row>
    <row r="8" spans="1:21">
      <c r="A8" s="1" t="s">
        <v>62</v>
      </c>
      <c r="C8" s="4">
        <v>22723</v>
      </c>
      <c r="D8" s="3"/>
      <c r="E8" s="11">
        <v>21791655801</v>
      </c>
      <c r="F8" s="11"/>
      <c r="G8" s="11">
        <v>27638360593</v>
      </c>
      <c r="H8" s="11"/>
      <c r="I8" s="11">
        <f>E8-G8</f>
        <v>-5846704792</v>
      </c>
      <c r="J8" s="11"/>
      <c r="K8" s="11">
        <v>22723</v>
      </c>
      <c r="L8" s="11"/>
      <c r="M8" s="11">
        <v>21791655801</v>
      </c>
      <c r="N8" s="11"/>
      <c r="O8" s="11">
        <v>19137285386</v>
      </c>
      <c r="P8" s="11"/>
      <c r="Q8" s="11">
        <f>M8-O8</f>
        <v>2654370415</v>
      </c>
      <c r="R8" s="3"/>
      <c r="S8" s="3"/>
      <c r="T8" s="3"/>
      <c r="U8" s="3"/>
    </row>
    <row r="9" spans="1:21">
      <c r="A9" s="1" t="s">
        <v>71</v>
      </c>
      <c r="C9" s="4">
        <v>105640</v>
      </c>
      <c r="D9" s="3"/>
      <c r="E9" s="11">
        <v>100095584598</v>
      </c>
      <c r="F9" s="11"/>
      <c r="G9" s="11">
        <v>97415168396</v>
      </c>
      <c r="H9" s="11"/>
      <c r="I9" s="11">
        <f t="shared" ref="I9:I24" si="0">E9-G9</f>
        <v>2680416202</v>
      </c>
      <c r="J9" s="11"/>
      <c r="K9" s="11">
        <v>105640</v>
      </c>
      <c r="L9" s="11"/>
      <c r="M9" s="11">
        <v>100095584598</v>
      </c>
      <c r="N9" s="11"/>
      <c r="O9" s="11">
        <v>98687224252</v>
      </c>
      <c r="P9" s="11"/>
      <c r="Q9" s="11">
        <f t="shared" ref="Q9:Q21" si="1">M9-O9</f>
        <v>1408360346</v>
      </c>
      <c r="R9" s="3"/>
      <c r="S9" s="3"/>
      <c r="T9" s="3"/>
      <c r="U9" s="3"/>
    </row>
    <row r="10" spans="1:21">
      <c r="A10" s="1" t="s">
        <v>54</v>
      </c>
      <c r="C10" s="4">
        <v>127296</v>
      </c>
      <c r="D10" s="3"/>
      <c r="E10" s="11">
        <v>121012204698</v>
      </c>
      <c r="F10" s="11"/>
      <c r="G10" s="11">
        <v>120383349124</v>
      </c>
      <c r="H10" s="11"/>
      <c r="I10" s="11">
        <f t="shared" si="0"/>
        <v>628855574</v>
      </c>
      <c r="J10" s="11"/>
      <c r="K10" s="11">
        <v>127296</v>
      </c>
      <c r="L10" s="11"/>
      <c r="M10" s="11">
        <v>121012204698</v>
      </c>
      <c r="N10" s="11"/>
      <c r="O10" s="11">
        <v>123750734554</v>
      </c>
      <c r="P10" s="11"/>
      <c r="Q10" s="11">
        <f t="shared" si="1"/>
        <v>-2738529856</v>
      </c>
      <c r="R10" s="3"/>
      <c r="S10" s="3"/>
      <c r="T10" s="3"/>
      <c r="U10" s="3"/>
    </row>
    <row r="11" spans="1:21">
      <c r="A11" s="1" t="s">
        <v>23</v>
      </c>
      <c r="C11" s="4">
        <v>78404</v>
      </c>
      <c r="D11" s="3"/>
      <c r="E11" s="11">
        <v>73199801926</v>
      </c>
      <c r="F11" s="11"/>
      <c r="G11" s="11">
        <v>73267492481</v>
      </c>
      <c r="H11" s="11"/>
      <c r="I11" s="11">
        <f t="shared" si="0"/>
        <v>-67690555</v>
      </c>
      <c r="J11" s="11"/>
      <c r="K11" s="11">
        <v>78404</v>
      </c>
      <c r="L11" s="11"/>
      <c r="M11" s="11">
        <v>73199801926</v>
      </c>
      <c r="N11" s="11"/>
      <c r="O11" s="11">
        <v>75013292011</v>
      </c>
      <c r="P11" s="11"/>
      <c r="Q11" s="11">
        <f t="shared" si="1"/>
        <v>-1813490085</v>
      </c>
      <c r="R11" s="3"/>
      <c r="S11" s="3"/>
      <c r="T11" s="3"/>
      <c r="U11" s="3"/>
    </row>
    <row r="12" spans="1:21">
      <c r="A12" s="1" t="s">
        <v>36</v>
      </c>
      <c r="C12" s="4">
        <v>54378</v>
      </c>
      <c r="D12" s="3"/>
      <c r="E12" s="11">
        <v>49247640335</v>
      </c>
      <c r="F12" s="11"/>
      <c r="G12" s="11">
        <v>52500292525</v>
      </c>
      <c r="H12" s="11"/>
      <c r="I12" s="11">
        <f t="shared" si="0"/>
        <v>-3252652190</v>
      </c>
      <c r="J12" s="11"/>
      <c r="K12" s="11">
        <v>54378</v>
      </c>
      <c r="L12" s="11"/>
      <c r="M12" s="11">
        <v>49247640335</v>
      </c>
      <c r="N12" s="11"/>
      <c r="O12" s="11">
        <v>44594273653</v>
      </c>
      <c r="P12" s="11"/>
      <c r="Q12" s="11">
        <f t="shared" si="1"/>
        <v>4653366682</v>
      </c>
      <c r="R12" s="3"/>
      <c r="S12" s="3"/>
      <c r="T12" s="3"/>
      <c r="U12" s="3"/>
    </row>
    <row r="13" spans="1:21">
      <c r="A13" s="1" t="s">
        <v>66</v>
      </c>
      <c r="C13" s="4">
        <v>110766</v>
      </c>
      <c r="D13" s="3"/>
      <c r="E13" s="11">
        <v>102455636269</v>
      </c>
      <c r="F13" s="11"/>
      <c r="G13" s="11">
        <v>98793863224</v>
      </c>
      <c r="H13" s="11"/>
      <c r="I13" s="11">
        <f t="shared" si="0"/>
        <v>3661773045</v>
      </c>
      <c r="J13" s="11"/>
      <c r="K13" s="11">
        <v>110766</v>
      </c>
      <c r="L13" s="11"/>
      <c r="M13" s="11">
        <v>102455636269</v>
      </c>
      <c r="N13" s="11"/>
      <c r="O13" s="11">
        <v>90619550216</v>
      </c>
      <c r="P13" s="11"/>
      <c r="Q13" s="11">
        <f t="shared" si="1"/>
        <v>11836086053</v>
      </c>
      <c r="R13" s="3"/>
      <c r="S13" s="3"/>
      <c r="T13" s="3"/>
      <c r="U13" s="3"/>
    </row>
    <row r="14" spans="1:21">
      <c r="A14" s="1" t="s">
        <v>79</v>
      </c>
      <c r="C14" s="4">
        <v>92790</v>
      </c>
      <c r="D14" s="3"/>
      <c r="E14" s="11">
        <v>81898350724</v>
      </c>
      <c r="F14" s="11"/>
      <c r="G14" s="11">
        <v>86606833987</v>
      </c>
      <c r="H14" s="11"/>
      <c r="I14" s="11">
        <f t="shared" si="0"/>
        <v>-4708483263</v>
      </c>
      <c r="J14" s="11"/>
      <c r="K14" s="11">
        <v>92790</v>
      </c>
      <c r="L14" s="11"/>
      <c r="M14" s="11">
        <v>81898350724</v>
      </c>
      <c r="N14" s="11"/>
      <c r="O14" s="11">
        <v>86606833987</v>
      </c>
      <c r="P14" s="11"/>
      <c r="Q14" s="11">
        <f t="shared" si="1"/>
        <v>-4708483263</v>
      </c>
      <c r="R14" s="3"/>
      <c r="S14" s="3"/>
      <c r="T14" s="3"/>
      <c r="U14" s="3"/>
    </row>
    <row r="15" spans="1:21">
      <c r="A15" s="1" t="s">
        <v>72</v>
      </c>
      <c r="C15" s="4">
        <v>111350</v>
      </c>
      <c r="D15" s="3"/>
      <c r="E15" s="11">
        <v>93453588966</v>
      </c>
      <c r="F15" s="11"/>
      <c r="G15" s="11">
        <v>95942077508</v>
      </c>
      <c r="H15" s="11"/>
      <c r="I15" s="11">
        <f t="shared" si="0"/>
        <v>-2488488542</v>
      </c>
      <c r="J15" s="11"/>
      <c r="K15" s="11">
        <v>111350</v>
      </c>
      <c r="L15" s="11"/>
      <c r="M15" s="11">
        <v>93453588966</v>
      </c>
      <c r="N15" s="11"/>
      <c r="O15" s="11">
        <v>100015901358</v>
      </c>
      <c r="P15" s="11"/>
      <c r="Q15" s="11">
        <f t="shared" si="1"/>
        <v>-6562312392</v>
      </c>
      <c r="R15" s="3"/>
      <c r="S15" s="3"/>
      <c r="T15" s="3"/>
      <c r="U15" s="3"/>
    </row>
    <row r="16" spans="1:21">
      <c r="A16" s="1" t="s">
        <v>75</v>
      </c>
      <c r="C16" s="4">
        <v>15704</v>
      </c>
      <c r="D16" s="3"/>
      <c r="E16" s="11">
        <v>14218823435</v>
      </c>
      <c r="F16" s="11"/>
      <c r="G16" s="11">
        <v>14060555806</v>
      </c>
      <c r="H16" s="11"/>
      <c r="I16" s="11">
        <f t="shared" si="0"/>
        <v>158267629</v>
      </c>
      <c r="J16" s="11"/>
      <c r="K16" s="11">
        <v>15704</v>
      </c>
      <c r="L16" s="11"/>
      <c r="M16" s="11">
        <v>14218823435</v>
      </c>
      <c r="N16" s="11"/>
      <c r="O16" s="11">
        <v>15002080151</v>
      </c>
      <c r="P16" s="11"/>
      <c r="Q16" s="11">
        <f t="shared" si="1"/>
        <v>-783256716</v>
      </c>
      <c r="R16" s="3"/>
      <c r="S16" s="3"/>
      <c r="T16" s="3"/>
      <c r="U16" s="3"/>
    </row>
    <row r="17" spans="1:21">
      <c r="A17" s="1" t="s">
        <v>78</v>
      </c>
      <c r="C17" s="4">
        <v>146677</v>
      </c>
      <c r="D17" s="3"/>
      <c r="E17" s="11">
        <v>133908546853</v>
      </c>
      <c r="F17" s="11"/>
      <c r="G17" s="11">
        <v>128848960893</v>
      </c>
      <c r="H17" s="11"/>
      <c r="I17" s="11">
        <f t="shared" si="0"/>
        <v>5059585960</v>
      </c>
      <c r="J17" s="11"/>
      <c r="K17" s="11">
        <v>146677</v>
      </c>
      <c r="L17" s="11"/>
      <c r="M17" s="11">
        <v>133908546853</v>
      </c>
      <c r="N17" s="11"/>
      <c r="O17" s="11">
        <v>139690386107</v>
      </c>
      <c r="P17" s="11"/>
      <c r="Q17" s="11">
        <f t="shared" si="1"/>
        <v>-5781839254</v>
      </c>
      <c r="R17" s="3"/>
      <c r="S17" s="3"/>
      <c r="T17" s="3"/>
      <c r="U17" s="3"/>
    </row>
    <row r="18" spans="1:21">
      <c r="A18" s="1" t="s">
        <v>27</v>
      </c>
      <c r="C18" s="4">
        <v>4300</v>
      </c>
      <c r="D18" s="3"/>
      <c r="E18" s="11">
        <v>3134088843</v>
      </c>
      <c r="F18" s="11"/>
      <c r="G18" s="11">
        <v>3061045085</v>
      </c>
      <c r="H18" s="11"/>
      <c r="I18" s="11">
        <f t="shared" si="0"/>
        <v>73043758</v>
      </c>
      <c r="J18" s="11"/>
      <c r="K18" s="11">
        <v>4300</v>
      </c>
      <c r="L18" s="11"/>
      <c r="M18" s="11">
        <v>3134088843</v>
      </c>
      <c r="N18" s="11"/>
      <c r="O18" s="11">
        <v>2737838278</v>
      </c>
      <c r="P18" s="11"/>
      <c r="Q18" s="11">
        <f t="shared" si="1"/>
        <v>396250565</v>
      </c>
      <c r="R18" s="3"/>
      <c r="S18" s="3"/>
      <c r="T18" s="3"/>
      <c r="U18" s="3"/>
    </row>
    <row r="19" spans="1:21">
      <c r="A19" s="1" t="s">
        <v>44</v>
      </c>
      <c r="C19" s="4">
        <v>28</v>
      </c>
      <c r="D19" s="3"/>
      <c r="E19" s="11">
        <v>20728002</v>
      </c>
      <c r="F19" s="11"/>
      <c r="G19" s="11">
        <v>20212895</v>
      </c>
      <c r="H19" s="11"/>
      <c r="I19" s="11">
        <f t="shared" si="0"/>
        <v>515107</v>
      </c>
      <c r="J19" s="11"/>
      <c r="K19" s="11">
        <v>28</v>
      </c>
      <c r="L19" s="11"/>
      <c r="M19" s="11">
        <v>20728002</v>
      </c>
      <c r="N19" s="11"/>
      <c r="O19" s="11">
        <v>18685025</v>
      </c>
      <c r="P19" s="11"/>
      <c r="Q19" s="11">
        <f t="shared" si="1"/>
        <v>2042977</v>
      </c>
      <c r="R19" s="3"/>
      <c r="S19" s="3"/>
      <c r="T19" s="3"/>
      <c r="U19" s="3"/>
    </row>
    <row r="20" spans="1:21">
      <c r="A20" s="1" t="s">
        <v>42</v>
      </c>
      <c r="C20" s="4">
        <v>28</v>
      </c>
      <c r="D20" s="3"/>
      <c r="E20" s="11">
        <v>26743271</v>
      </c>
      <c r="F20" s="11"/>
      <c r="G20" s="11">
        <v>26287514</v>
      </c>
      <c r="H20" s="11"/>
      <c r="I20" s="11">
        <f t="shared" si="0"/>
        <v>455757</v>
      </c>
      <c r="J20" s="11"/>
      <c r="K20" s="11">
        <v>28</v>
      </c>
      <c r="L20" s="11"/>
      <c r="M20" s="11">
        <v>26743271</v>
      </c>
      <c r="N20" s="11"/>
      <c r="O20" s="11">
        <v>23203593</v>
      </c>
      <c r="P20" s="11"/>
      <c r="Q20" s="11">
        <f t="shared" si="1"/>
        <v>3539678</v>
      </c>
      <c r="R20" s="3"/>
      <c r="S20" s="3"/>
      <c r="T20" s="3"/>
      <c r="U20" s="3"/>
    </row>
    <row r="21" spans="1:21">
      <c r="A21" s="1" t="s">
        <v>39</v>
      </c>
      <c r="C21" s="4">
        <v>14</v>
      </c>
      <c r="D21" s="3"/>
      <c r="E21" s="11">
        <v>13670481</v>
      </c>
      <c r="F21" s="11"/>
      <c r="G21" s="11">
        <v>13409569</v>
      </c>
      <c r="H21" s="11"/>
      <c r="I21" s="11">
        <f t="shared" si="0"/>
        <v>260912</v>
      </c>
      <c r="J21" s="11"/>
      <c r="K21" s="11">
        <v>14</v>
      </c>
      <c r="L21" s="11"/>
      <c r="M21" s="11">
        <v>13670481</v>
      </c>
      <c r="N21" s="11"/>
      <c r="O21" s="11">
        <v>11869568</v>
      </c>
      <c r="P21" s="11"/>
      <c r="Q21" s="11">
        <f t="shared" si="1"/>
        <v>1800913</v>
      </c>
      <c r="R21" s="3"/>
      <c r="S21" s="3"/>
      <c r="T21" s="3"/>
      <c r="U21" s="3"/>
    </row>
    <row r="22" spans="1:21">
      <c r="A22" s="1" t="s">
        <v>64</v>
      </c>
      <c r="C22" s="4">
        <v>52374</v>
      </c>
      <c r="D22" s="3"/>
      <c r="E22" s="11">
        <v>51329260904</v>
      </c>
      <c r="F22" s="11"/>
      <c r="G22" s="11">
        <v>50200805774</v>
      </c>
      <c r="H22" s="11"/>
      <c r="I22" s="11">
        <f t="shared" si="0"/>
        <v>1128455130</v>
      </c>
      <c r="J22" s="11"/>
      <c r="K22" s="11">
        <v>52374</v>
      </c>
      <c r="L22" s="11"/>
      <c r="M22" s="11">
        <v>51329260904</v>
      </c>
      <c r="N22" s="11"/>
      <c r="O22" s="11">
        <v>50219006862</v>
      </c>
      <c r="P22" s="11"/>
      <c r="Q22" s="11">
        <f>M22-O22</f>
        <v>1110254042</v>
      </c>
      <c r="R22" s="3"/>
      <c r="S22" s="3"/>
      <c r="T22" s="3"/>
      <c r="U22" s="3"/>
    </row>
    <row r="23" spans="1:21">
      <c r="A23" s="1" t="s">
        <v>30</v>
      </c>
      <c r="C23" s="4">
        <v>71</v>
      </c>
      <c r="D23" s="3"/>
      <c r="E23" s="11">
        <v>69276341</v>
      </c>
      <c r="F23" s="11"/>
      <c r="G23" s="11">
        <v>67906289</v>
      </c>
      <c r="H23" s="11"/>
      <c r="I23" s="11">
        <f t="shared" si="0"/>
        <v>1370052</v>
      </c>
      <c r="J23" s="11"/>
      <c r="K23" s="11">
        <v>71</v>
      </c>
      <c r="L23" s="11"/>
      <c r="M23" s="11">
        <v>69276341</v>
      </c>
      <c r="N23" s="11"/>
      <c r="O23" s="11">
        <v>60096996</v>
      </c>
      <c r="P23" s="11"/>
      <c r="Q23" s="11">
        <f>M23-O23</f>
        <v>9179345</v>
      </c>
      <c r="R23" s="3"/>
      <c r="S23" s="3"/>
      <c r="T23" s="3"/>
      <c r="U23" s="3"/>
    </row>
    <row r="24" spans="1:21">
      <c r="A24" s="1" t="s">
        <v>47</v>
      </c>
      <c r="C24" s="4">
        <v>3100</v>
      </c>
      <c r="D24" s="3"/>
      <c r="E24" s="11">
        <v>2480077404</v>
      </c>
      <c r="F24" s="11"/>
      <c r="G24" s="11">
        <v>2414121361</v>
      </c>
      <c r="H24" s="11"/>
      <c r="I24" s="11">
        <f t="shared" si="0"/>
        <v>65956043</v>
      </c>
      <c r="J24" s="11"/>
      <c r="K24" s="11">
        <v>3100</v>
      </c>
      <c r="L24" s="11"/>
      <c r="M24" s="11">
        <v>2480077404</v>
      </c>
      <c r="N24" s="11"/>
      <c r="O24" s="11">
        <v>2103619650</v>
      </c>
      <c r="P24" s="11"/>
      <c r="Q24" s="11">
        <f>M24-O24</f>
        <v>376457754</v>
      </c>
      <c r="R24" s="3"/>
      <c r="S24" s="3"/>
      <c r="T24" s="3"/>
      <c r="U24" s="3"/>
    </row>
    <row r="25" spans="1:21" ht="24.75" thickBot="1">
      <c r="C25" s="3"/>
      <c r="D25" s="3"/>
      <c r="E25" s="12">
        <f>SUM(E8:E24)</f>
        <v>848355678851</v>
      </c>
      <c r="F25" s="11"/>
      <c r="G25" s="12">
        <f>SUM(G8:G24)</f>
        <v>851260743024</v>
      </c>
      <c r="H25" s="11"/>
      <c r="I25" s="12">
        <f>SUM(I8:I24)</f>
        <v>-2905064173</v>
      </c>
      <c r="J25" s="11"/>
      <c r="K25" s="11"/>
      <c r="L25" s="11"/>
      <c r="M25" s="12">
        <f>SUM(M8:M24)</f>
        <v>848355678851</v>
      </c>
      <c r="N25" s="11"/>
      <c r="O25" s="12">
        <f>SUM(O8:O24)</f>
        <v>848291881647</v>
      </c>
      <c r="P25" s="11"/>
      <c r="Q25" s="12">
        <f>SUM(Q8:Q24)</f>
        <v>63797204</v>
      </c>
      <c r="R25" s="3"/>
      <c r="S25" s="3"/>
      <c r="T25" s="3"/>
      <c r="U25" s="3"/>
    </row>
    <row r="26" spans="1:21" ht="24.75" thickTop="1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50"/>
  <sheetViews>
    <sheetView rightToLeft="1" workbookViewId="0">
      <selection activeCell="I53" sqref="I53"/>
    </sheetView>
  </sheetViews>
  <sheetFormatPr defaultRowHeight="24"/>
  <cols>
    <col min="1" max="1" width="32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6.5703125" style="1" bestFit="1" customWidth="1"/>
    <col min="21" max="21" width="14.28515625" style="1" bestFit="1" customWidth="1"/>
    <col min="22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121</v>
      </c>
      <c r="D6" s="18" t="s">
        <v>121</v>
      </c>
      <c r="E6" s="18" t="s">
        <v>121</v>
      </c>
      <c r="F6" s="18" t="s">
        <v>121</v>
      </c>
      <c r="G6" s="18" t="s">
        <v>121</v>
      </c>
      <c r="H6" s="18" t="s">
        <v>121</v>
      </c>
      <c r="I6" s="18" t="s">
        <v>121</v>
      </c>
      <c r="K6" s="18" t="s">
        <v>122</v>
      </c>
      <c r="L6" s="18" t="s">
        <v>122</v>
      </c>
      <c r="M6" s="18" t="s">
        <v>122</v>
      </c>
      <c r="N6" s="18" t="s">
        <v>122</v>
      </c>
      <c r="O6" s="18" t="s">
        <v>122</v>
      </c>
      <c r="P6" s="18" t="s">
        <v>122</v>
      </c>
      <c r="Q6" s="18" t="s">
        <v>122</v>
      </c>
    </row>
    <row r="7" spans="1:17" ht="24.75">
      <c r="A7" s="18" t="s">
        <v>3</v>
      </c>
      <c r="C7" s="18" t="s">
        <v>7</v>
      </c>
      <c r="E7" s="18" t="s">
        <v>147</v>
      </c>
      <c r="G7" s="18" t="s">
        <v>148</v>
      </c>
      <c r="I7" s="18" t="s">
        <v>150</v>
      </c>
      <c r="K7" s="18" t="s">
        <v>7</v>
      </c>
      <c r="M7" s="18" t="s">
        <v>147</v>
      </c>
      <c r="O7" s="18" t="s">
        <v>148</v>
      </c>
      <c r="Q7" s="18" t="s">
        <v>150</v>
      </c>
    </row>
    <row r="8" spans="1:17">
      <c r="A8" s="1" t="s">
        <v>151</v>
      </c>
      <c r="C8" s="13">
        <v>0</v>
      </c>
      <c r="D8" s="13"/>
      <c r="E8" s="13">
        <v>0</v>
      </c>
      <c r="F8" s="13"/>
      <c r="G8" s="13">
        <v>0</v>
      </c>
      <c r="H8" s="13"/>
      <c r="I8" s="13">
        <f>E8-G8</f>
        <v>0</v>
      </c>
      <c r="J8" s="13"/>
      <c r="K8" s="13">
        <v>900000</v>
      </c>
      <c r="L8" s="13"/>
      <c r="M8" s="13">
        <v>25059006655</v>
      </c>
      <c r="N8" s="13"/>
      <c r="O8" s="13">
        <v>23906061442</v>
      </c>
      <c r="P8" s="13"/>
      <c r="Q8" s="13">
        <f>M8-O8</f>
        <v>1152945213</v>
      </c>
    </row>
    <row r="9" spans="1:17">
      <c r="A9" s="1" t="s">
        <v>152</v>
      </c>
      <c r="C9" s="13">
        <v>0</v>
      </c>
      <c r="D9" s="13"/>
      <c r="E9" s="13">
        <v>0</v>
      </c>
      <c r="F9" s="13"/>
      <c r="G9" s="13">
        <v>0</v>
      </c>
      <c r="H9" s="13"/>
      <c r="I9" s="13">
        <f t="shared" ref="I9:I43" si="0">E9-G9</f>
        <v>0</v>
      </c>
      <c r="J9" s="13"/>
      <c r="K9" s="13">
        <v>4337498</v>
      </c>
      <c r="L9" s="13"/>
      <c r="M9" s="13">
        <v>24267934934</v>
      </c>
      <c r="N9" s="13"/>
      <c r="O9" s="13">
        <v>15228171216</v>
      </c>
      <c r="P9" s="13"/>
      <c r="Q9" s="13">
        <f t="shared" ref="Q9:Q44" si="1">M9-O9</f>
        <v>9039763718</v>
      </c>
    </row>
    <row r="10" spans="1:17">
      <c r="A10" s="1" t="s">
        <v>145</v>
      </c>
      <c r="C10" s="13">
        <v>0</v>
      </c>
      <c r="D10" s="13"/>
      <c r="E10" s="13">
        <v>0</v>
      </c>
      <c r="F10" s="13"/>
      <c r="G10" s="13">
        <v>0</v>
      </c>
      <c r="H10" s="13"/>
      <c r="I10" s="13">
        <f t="shared" si="0"/>
        <v>0</v>
      </c>
      <c r="J10" s="13"/>
      <c r="K10" s="13">
        <v>14097168</v>
      </c>
      <c r="L10" s="13"/>
      <c r="M10" s="13">
        <v>98882888648</v>
      </c>
      <c r="N10" s="13"/>
      <c r="O10" s="13">
        <v>89664136015</v>
      </c>
      <c r="P10" s="13"/>
      <c r="Q10" s="13">
        <f t="shared" si="1"/>
        <v>9218752633</v>
      </c>
    </row>
    <row r="11" spans="1:17">
      <c r="A11" s="1" t="s">
        <v>143</v>
      </c>
      <c r="C11" s="13">
        <v>0</v>
      </c>
      <c r="D11" s="13"/>
      <c r="E11" s="13">
        <v>0</v>
      </c>
      <c r="F11" s="13"/>
      <c r="G11" s="13">
        <v>0</v>
      </c>
      <c r="H11" s="13"/>
      <c r="I11" s="13">
        <f t="shared" si="0"/>
        <v>0</v>
      </c>
      <c r="J11" s="13"/>
      <c r="K11" s="13">
        <v>91983</v>
      </c>
      <c r="L11" s="13"/>
      <c r="M11" s="13">
        <v>1379764735</v>
      </c>
      <c r="N11" s="13"/>
      <c r="O11" s="13">
        <v>1440793189</v>
      </c>
      <c r="P11" s="13"/>
      <c r="Q11" s="13">
        <f t="shared" si="1"/>
        <v>-61028454</v>
      </c>
    </row>
    <row r="12" spans="1:17">
      <c r="A12" s="1" t="s">
        <v>153</v>
      </c>
      <c r="C12" s="13">
        <v>0</v>
      </c>
      <c r="D12" s="13"/>
      <c r="E12" s="13">
        <v>0</v>
      </c>
      <c r="F12" s="13"/>
      <c r="G12" s="13">
        <v>0</v>
      </c>
      <c r="H12" s="13"/>
      <c r="I12" s="13">
        <f t="shared" si="0"/>
        <v>0</v>
      </c>
      <c r="J12" s="13"/>
      <c r="K12" s="13">
        <v>11000000</v>
      </c>
      <c r="L12" s="13"/>
      <c r="M12" s="13">
        <v>113685000000</v>
      </c>
      <c r="N12" s="13"/>
      <c r="O12" s="13">
        <v>109402170900</v>
      </c>
      <c r="P12" s="13"/>
      <c r="Q12" s="13">
        <f t="shared" si="1"/>
        <v>4282829100</v>
      </c>
    </row>
    <row r="13" spans="1:17">
      <c r="A13" s="1" t="s">
        <v>141</v>
      </c>
      <c r="C13" s="13">
        <v>0</v>
      </c>
      <c r="D13" s="13"/>
      <c r="E13" s="13">
        <v>0</v>
      </c>
      <c r="F13" s="13"/>
      <c r="G13" s="13">
        <v>0</v>
      </c>
      <c r="H13" s="13"/>
      <c r="I13" s="13">
        <f t="shared" si="0"/>
        <v>0</v>
      </c>
      <c r="J13" s="13"/>
      <c r="K13" s="13">
        <v>2278729</v>
      </c>
      <c r="L13" s="13"/>
      <c r="M13" s="13">
        <v>15303906146</v>
      </c>
      <c r="N13" s="13"/>
      <c r="O13" s="13">
        <v>16122079827</v>
      </c>
      <c r="P13" s="13"/>
      <c r="Q13" s="13">
        <f t="shared" si="1"/>
        <v>-818173681</v>
      </c>
    </row>
    <row r="14" spans="1:17">
      <c r="A14" s="1" t="s">
        <v>154</v>
      </c>
      <c r="C14" s="13">
        <v>0</v>
      </c>
      <c r="D14" s="13"/>
      <c r="E14" s="13">
        <v>0</v>
      </c>
      <c r="F14" s="13"/>
      <c r="G14" s="13">
        <v>0</v>
      </c>
      <c r="H14" s="13"/>
      <c r="I14" s="13">
        <f t="shared" si="0"/>
        <v>0</v>
      </c>
      <c r="J14" s="13"/>
      <c r="K14" s="13">
        <v>300000</v>
      </c>
      <c r="L14" s="13"/>
      <c r="M14" s="13">
        <v>5669067150</v>
      </c>
      <c r="N14" s="13"/>
      <c r="O14" s="13">
        <v>5537588051</v>
      </c>
      <c r="P14" s="13"/>
      <c r="Q14" s="13">
        <f t="shared" si="1"/>
        <v>131479099</v>
      </c>
    </row>
    <row r="15" spans="1:17">
      <c r="A15" s="1" t="s">
        <v>33</v>
      </c>
      <c r="C15" s="13">
        <v>54646</v>
      </c>
      <c r="D15" s="13"/>
      <c r="E15" s="13">
        <v>52274723373</v>
      </c>
      <c r="F15" s="13"/>
      <c r="G15" s="13">
        <v>50009606137</v>
      </c>
      <c r="H15" s="13"/>
      <c r="I15" s="13">
        <f t="shared" si="0"/>
        <v>2265117236</v>
      </c>
      <c r="J15" s="13"/>
      <c r="K15" s="13">
        <v>497725</v>
      </c>
      <c r="L15" s="13"/>
      <c r="M15" s="13">
        <v>423681784879</v>
      </c>
      <c r="N15" s="13"/>
      <c r="O15" s="13">
        <v>424364249238</v>
      </c>
      <c r="P15" s="13"/>
      <c r="Q15" s="13">
        <f t="shared" si="1"/>
        <v>-682464359</v>
      </c>
    </row>
    <row r="16" spans="1:17">
      <c r="A16" s="1" t="s">
        <v>57</v>
      </c>
      <c r="C16" s="13">
        <v>30158</v>
      </c>
      <c r="D16" s="13"/>
      <c r="E16" s="13">
        <v>30158000000</v>
      </c>
      <c r="F16" s="13"/>
      <c r="G16" s="13">
        <v>25775680035</v>
      </c>
      <c r="H16" s="13"/>
      <c r="I16" s="13">
        <f t="shared" si="0"/>
        <v>4382319965</v>
      </c>
      <c r="J16" s="13"/>
      <c r="K16" s="13">
        <v>100000</v>
      </c>
      <c r="L16" s="13"/>
      <c r="M16" s="13">
        <v>95145568903</v>
      </c>
      <c r="N16" s="13"/>
      <c r="O16" s="13">
        <v>85468797782</v>
      </c>
      <c r="P16" s="13"/>
      <c r="Q16" s="13">
        <f t="shared" si="1"/>
        <v>9676771121</v>
      </c>
    </row>
    <row r="17" spans="1:17">
      <c r="A17" s="1" t="s">
        <v>51</v>
      </c>
      <c r="C17" s="13">
        <v>19</v>
      </c>
      <c r="D17" s="13"/>
      <c r="E17" s="13">
        <v>19000000</v>
      </c>
      <c r="F17" s="13"/>
      <c r="G17" s="13">
        <v>16719059</v>
      </c>
      <c r="H17" s="13"/>
      <c r="I17" s="13">
        <f t="shared" si="0"/>
        <v>2280941</v>
      </c>
      <c r="J17" s="13"/>
      <c r="K17" s="13">
        <v>19</v>
      </c>
      <c r="L17" s="13"/>
      <c r="M17" s="13">
        <v>19000000</v>
      </c>
      <c r="N17" s="13"/>
      <c r="O17" s="13">
        <v>16719059</v>
      </c>
      <c r="P17" s="13"/>
      <c r="Q17" s="13">
        <f t="shared" si="1"/>
        <v>2280941</v>
      </c>
    </row>
    <row r="18" spans="1:17">
      <c r="A18" s="1" t="s">
        <v>36</v>
      </c>
      <c r="C18" s="13">
        <v>32300</v>
      </c>
      <c r="D18" s="13"/>
      <c r="E18" s="13">
        <v>29970258908</v>
      </c>
      <c r="F18" s="13"/>
      <c r="G18" s="13">
        <v>26488562268</v>
      </c>
      <c r="H18" s="13"/>
      <c r="I18" s="13">
        <f t="shared" si="0"/>
        <v>3481696640</v>
      </c>
      <c r="J18" s="13"/>
      <c r="K18" s="13">
        <v>142200</v>
      </c>
      <c r="L18" s="13"/>
      <c r="M18" s="13">
        <v>119995246925</v>
      </c>
      <c r="N18" s="13"/>
      <c r="O18" s="13">
        <v>116615280324</v>
      </c>
      <c r="P18" s="13"/>
      <c r="Q18" s="13">
        <f t="shared" si="1"/>
        <v>3379966601</v>
      </c>
    </row>
    <row r="19" spans="1:17">
      <c r="A19" s="1" t="s">
        <v>60</v>
      </c>
      <c r="C19" s="13">
        <v>10000</v>
      </c>
      <c r="D19" s="13"/>
      <c r="E19" s="13">
        <v>10000000000</v>
      </c>
      <c r="F19" s="13"/>
      <c r="G19" s="13">
        <v>8398477500</v>
      </c>
      <c r="H19" s="13"/>
      <c r="I19" s="13">
        <f t="shared" si="0"/>
        <v>1601522500</v>
      </c>
      <c r="J19" s="13"/>
      <c r="K19" s="13">
        <v>10000</v>
      </c>
      <c r="L19" s="13"/>
      <c r="M19" s="13">
        <v>10000000000</v>
      </c>
      <c r="N19" s="13"/>
      <c r="O19" s="13">
        <v>8398477500</v>
      </c>
      <c r="P19" s="13"/>
      <c r="Q19" s="13">
        <f t="shared" si="1"/>
        <v>1601522500</v>
      </c>
    </row>
    <row r="20" spans="1:17">
      <c r="A20" s="1" t="s">
        <v>71</v>
      </c>
      <c r="C20" s="13">
        <v>28190</v>
      </c>
      <c r="D20" s="13"/>
      <c r="E20" s="13">
        <v>26995206337</v>
      </c>
      <c r="F20" s="13"/>
      <c r="G20" s="13">
        <v>26334654030</v>
      </c>
      <c r="H20" s="13"/>
      <c r="I20" s="13">
        <f t="shared" si="0"/>
        <v>660552307</v>
      </c>
      <c r="J20" s="13"/>
      <c r="K20" s="13">
        <v>28190</v>
      </c>
      <c r="L20" s="13"/>
      <c r="M20" s="13">
        <v>26995206337</v>
      </c>
      <c r="N20" s="13"/>
      <c r="O20" s="13">
        <v>26334654030</v>
      </c>
      <c r="P20" s="13"/>
      <c r="Q20" s="13">
        <f t="shared" si="1"/>
        <v>660552307</v>
      </c>
    </row>
    <row r="21" spans="1:17">
      <c r="A21" s="1" t="s">
        <v>48</v>
      </c>
      <c r="C21" s="13">
        <v>8700</v>
      </c>
      <c r="D21" s="13"/>
      <c r="E21" s="13">
        <v>6565134856</v>
      </c>
      <c r="F21" s="13"/>
      <c r="G21" s="13">
        <v>5583691772</v>
      </c>
      <c r="H21" s="13"/>
      <c r="I21" s="13">
        <f t="shared" si="0"/>
        <v>981443084</v>
      </c>
      <c r="J21" s="13"/>
      <c r="K21" s="13">
        <v>8700</v>
      </c>
      <c r="L21" s="13"/>
      <c r="M21" s="13">
        <v>6565134856</v>
      </c>
      <c r="N21" s="13"/>
      <c r="O21" s="13">
        <v>5583691772</v>
      </c>
      <c r="P21" s="13"/>
      <c r="Q21" s="13">
        <f t="shared" si="1"/>
        <v>981443084</v>
      </c>
    </row>
    <row r="22" spans="1:17">
      <c r="A22" s="1" t="s">
        <v>69</v>
      </c>
      <c r="C22" s="13">
        <v>13304</v>
      </c>
      <c r="D22" s="13"/>
      <c r="E22" s="13">
        <v>13304000000</v>
      </c>
      <c r="F22" s="13"/>
      <c r="G22" s="13">
        <v>11265381459</v>
      </c>
      <c r="H22" s="13"/>
      <c r="I22" s="13">
        <f t="shared" si="0"/>
        <v>2038618541</v>
      </c>
      <c r="J22" s="13"/>
      <c r="K22" s="13">
        <v>30000</v>
      </c>
      <c r="L22" s="13"/>
      <c r="M22" s="13">
        <v>28301468499</v>
      </c>
      <c r="N22" s="13"/>
      <c r="O22" s="13">
        <v>25402994872</v>
      </c>
      <c r="P22" s="13"/>
      <c r="Q22" s="13">
        <f t="shared" si="1"/>
        <v>2898473627</v>
      </c>
    </row>
    <row r="23" spans="1:17">
      <c r="A23" s="1" t="s">
        <v>62</v>
      </c>
      <c r="C23" s="13">
        <v>81874</v>
      </c>
      <c r="D23" s="13"/>
      <c r="E23" s="13">
        <v>79986321666</v>
      </c>
      <c r="F23" s="13"/>
      <c r="G23" s="13">
        <v>68954191950</v>
      </c>
      <c r="H23" s="13"/>
      <c r="I23" s="13">
        <f t="shared" si="0"/>
        <v>11032129716</v>
      </c>
      <c r="J23" s="13"/>
      <c r="K23" s="13">
        <v>437174</v>
      </c>
      <c r="L23" s="13"/>
      <c r="M23" s="13">
        <v>401937929735</v>
      </c>
      <c r="N23" s="13"/>
      <c r="O23" s="13">
        <v>368187457702</v>
      </c>
      <c r="P23" s="13"/>
      <c r="Q23" s="13">
        <f t="shared" si="1"/>
        <v>33750472033</v>
      </c>
    </row>
    <row r="24" spans="1:17">
      <c r="A24" s="1" t="s">
        <v>155</v>
      </c>
      <c r="C24" s="13">
        <v>0</v>
      </c>
      <c r="D24" s="13"/>
      <c r="E24" s="13">
        <v>0</v>
      </c>
      <c r="F24" s="13"/>
      <c r="G24" s="13">
        <v>0</v>
      </c>
      <c r="H24" s="13"/>
      <c r="I24" s="13">
        <f t="shared" si="0"/>
        <v>0</v>
      </c>
      <c r="J24" s="13"/>
      <c r="K24" s="13">
        <v>63300</v>
      </c>
      <c r="L24" s="13"/>
      <c r="M24" s="13">
        <v>45107297825</v>
      </c>
      <c r="N24" s="13"/>
      <c r="O24" s="13">
        <v>41404620052</v>
      </c>
      <c r="P24" s="13"/>
      <c r="Q24" s="13">
        <f t="shared" si="1"/>
        <v>3702677773</v>
      </c>
    </row>
    <row r="25" spans="1:17">
      <c r="A25" s="1" t="s">
        <v>131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f t="shared" si="0"/>
        <v>0</v>
      </c>
      <c r="J25" s="13"/>
      <c r="K25" s="13">
        <v>3900</v>
      </c>
      <c r="L25" s="13"/>
      <c r="M25" s="13">
        <v>3819825535</v>
      </c>
      <c r="N25" s="13"/>
      <c r="O25" s="13">
        <v>3725376853</v>
      </c>
      <c r="P25" s="13"/>
      <c r="Q25" s="13">
        <f t="shared" si="1"/>
        <v>94448682</v>
      </c>
    </row>
    <row r="26" spans="1:17">
      <c r="A26" s="1" t="s">
        <v>66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f t="shared" si="0"/>
        <v>0</v>
      </c>
      <c r="J26" s="13"/>
      <c r="K26" s="13">
        <v>79234</v>
      </c>
      <c r="L26" s="13"/>
      <c r="M26" s="13">
        <v>70986903998</v>
      </c>
      <c r="N26" s="13"/>
      <c r="O26" s="13">
        <v>64822684231</v>
      </c>
      <c r="P26" s="13"/>
      <c r="Q26" s="13">
        <f t="shared" si="1"/>
        <v>6164219767</v>
      </c>
    </row>
    <row r="27" spans="1:17">
      <c r="A27" s="1" t="s">
        <v>78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f t="shared" si="0"/>
        <v>0</v>
      </c>
      <c r="J27" s="13"/>
      <c r="K27" s="13">
        <v>85577</v>
      </c>
      <c r="L27" s="13"/>
      <c r="M27" s="13">
        <v>81985018923</v>
      </c>
      <c r="N27" s="13"/>
      <c r="O27" s="13">
        <v>81500740893</v>
      </c>
      <c r="P27" s="13"/>
      <c r="Q27" s="13">
        <f t="shared" si="1"/>
        <v>484278030</v>
      </c>
    </row>
    <row r="28" spans="1:17">
      <c r="A28" s="1" t="s">
        <v>156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f t="shared" si="0"/>
        <v>0</v>
      </c>
      <c r="J28" s="13"/>
      <c r="K28" s="13">
        <v>24300</v>
      </c>
      <c r="L28" s="13"/>
      <c r="M28" s="13">
        <v>17412653386</v>
      </c>
      <c r="N28" s="13"/>
      <c r="O28" s="13">
        <v>16196658823</v>
      </c>
      <c r="P28" s="13"/>
      <c r="Q28" s="13">
        <f t="shared" si="1"/>
        <v>1215994563</v>
      </c>
    </row>
    <row r="29" spans="1:17">
      <c r="A29" s="1" t="s">
        <v>27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f t="shared" si="0"/>
        <v>0</v>
      </c>
      <c r="J29" s="13"/>
      <c r="K29" s="13">
        <v>45600</v>
      </c>
      <c r="L29" s="13"/>
      <c r="M29" s="13">
        <v>30624798252</v>
      </c>
      <c r="N29" s="13"/>
      <c r="O29" s="13">
        <v>29033819865</v>
      </c>
      <c r="P29" s="13"/>
      <c r="Q29" s="13">
        <f t="shared" si="1"/>
        <v>1590978387</v>
      </c>
    </row>
    <row r="30" spans="1:17">
      <c r="A30" s="1" t="s">
        <v>157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f t="shared" si="0"/>
        <v>0</v>
      </c>
      <c r="J30" s="13"/>
      <c r="K30" s="13">
        <v>120000</v>
      </c>
      <c r="L30" s="13"/>
      <c r="M30" s="13">
        <v>119103392386</v>
      </c>
      <c r="N30" s="13"/>
      <c r="O30" s="13">
        <v>110383111006</v>
      </c>
      <c r="P30" s="13"/>
      <c r="Q30" s="13">
        <f t="shared" si="1"/>
        <v>8720281380</v>
      </c>
    </row>
    <row r="31" spans="1:17">
      <c r="A31" s="1" t="s">
        <v>158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f t="shared" si="0"/>
        <v>0</v>
      </c>
      <c r="J31" s="13"/>
      <c r="K31" s="13">
        <v>42900</v>
      </c>
      <c r="L31" s="13"/>
      <c r="M31" s="13">
        <v>42516761445</v>
      </c>
      <c r="N31" s="13"/>
      <c r="O31" s="13">
        <v>42466733509</v>
      </c>
      <c r="P31" s="13"/>
      <c r="Q31" s="13">
        <f t="shared" si="1"/>
        <v>50027936</v>
      </c>
    </row>
    <row r="32" spans="1:17">
      <c r="A32" s="1" t="s">
        <v>133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f t="shared" si="0"/>
        <v>0</v>
      </c>
      <c r="J32" s="13"/>
      <c r="K32" s="13">
        <v>153380</v>
      </c>
      <c r="L32" s="13"/>
      <c r="M32" s="13">
        <v>145533060468</v>
      </c>
      <c r="N32" s="13"/>
      <c r="O32" s="13">
        <v>146050028173</v>
      </c>
      <c r="P32" s="13"/>
      <c r="Q32" s="13">
        <f t="shared" si="1"/>
        <v>-516967705</v>
      </c>
    </row>
    <row r="33" spans="1:21">
      <c r="A33" s="1" t="s">
        <v>159</v>
      </c>
      <c r="C33" s="13">
        <v>0</v>
      </c>
      <c r="D33" s="13"/>
      <c r="E33" s="13">
        <v>0</v>
      </c>
      <c r="F33" s="13"/>
      <c r="G33" s="13">
        <v>0</v>
      </c>
      <c r="H33" s="13"/>
      <c r="I33" s="13">
        <f t="shared" si="0"/>
        <v>0</v>
      </c>
      <c r="J33" s="13"/>
      <c r="K33" s="13">
        <v>28600</v>
      </c>
      <c r="L33" s="13"/>
      <c r="M33" s="13">
        <v>20059835498</v>
      </c>
      <c r="N33" s="13"/>
      <c r="O33" s="13">
        <v>17836016635</v>
      </c>
      <c r="P33" s="13"/>
      <c r="Q33" s="13">
        <f t="shared" si="1"/>
        <v>2223818863</v>
      </c>
    </row>
    <row r="34" spans="1:21">
      <c r="A34" s="1" t="s">
        <v>160</v>
      </c>
      <c r="C34" s="13">
        <v>0</v>
      </c>
      <c r="D34" s="13"/>
      <c r="E34" s="13">
        <v>0</v>
      </c>
      <c r="F34" s="13"/>
      <c r="G34" s="13">
        <v>0</v>
      </c>
      <c r="H34" s="13"/>
      <c r="I34" s="13">
        <f t="shared" si="0"/>
        <v>0</v>
      </c>
      <c r="J34" s="13"/>
      <c r="K34" s="13">
        <v>46702</v>
      </c>
      <c r="L34" s="13"/>
      <c r="M34" s="13">
        <v>41417165781</v>
      </c>
      <c r="N34" s="13"/>
      <c r="O34" s="13">
        <v>40345549143</v>
      </c>
      <c r="P34" s="13"/>
      <c r="Q34" s="13">
        <f t="shared" si="1"/>
        <v>1071616638</v>
      </c>
    </row>
    <row r="35" spans="1:21">
      <c r="A35" s="1" t="s">
        <v>161</v>
      </c>
      <c r="C35" s="13">
        <v>0</v>
      </c>
      <c r="D35" s="13"/>
      <c r="E35" s="13">
        <v>0</v>
      </c>
      <c r="F35" s="13"/>
      <c r="G35" s="13">
        <v>0</v>
      </c>
      <c r="H35" s="13"/>
      <c r="I35" s="13">
        <f t="shared" si="0"/>
        <v>0</v>
      </c>
      <c r="J35" s="13"/>
      <c r="K35" s="13">
        <v>27</v>
      </c>
      <c r="L35" s="13"/>
      <c r="M35" s="13">
        <v>27000000</v>
      </c>
      <c r="N35" s="13"/>
      <c r="O35" s="13">
        <v>25656148</v>
      </c>
      <c r="P35" s="13"/>
      <c r="Q35" s="13">
        <f t="shared" si="1"/>
        <v>1343852</v>
      </c>
    </row>
    <row r="36" spans="1:21">
      <c r="A36" s="1" t="s">
        <v>30</v>
      </c>
      <c r="C36" s="13">
        <v>0</v>
      </c>
      <c r="D36" s="13"/>
      <c r="E36" s="13">
        <v>0</v>
      </c>
      <c r="F36" s="13"/>
      <c r="G36" s="13">
        <v>0</v>
      </c>
      <c r="H36" s="13"/>
      <c r="I36" s="13">
        <f t="shared" si="0"/>
        <v>0</v>
      </c>
      <c r="J36" s="13"/>
      <c r="K36" s="13">
        <v>98500</v>
      </c>
      <c r="L36" s="13"/>
      <c r="M36" s="13">
        <v>84862635865</v>
      </c>
      <c r="N36" s="13"/>
      <c r="O36" s="13">
        <v>83374000722</v>
      </c>
      <c r="P36" s="13"/>
      <c r="Q36" s="13">
        <f t="shared" si="1"/>
        <v>1488635143</v>
      </c>
    </row>
    <row r="37" spans="1:21">
      <c r="A37" s="1" t="s">
        <v>44</v>
      </c>
      <c r="C37" s="13">
        <v>0</v>
      </c>
      <c r="D37" s="13"/>
      <c r="E37" s="13">
        <v>0</v>
      </c>
      <c r="F37" s="13"/>
      <c r="G37" s="13">
        <v>0</v>
      </c>
      <c r="H37" s="13"/>
      <c r="I37" s="13">
        <f t="shared" si="0"/>
        <v>0</v>
      </c>
      <c r="J37" s="13"/>
      <c r="K37" s="13">
        <v>64300</v>
      </c>
      <c r="L37" s="13"/>
      <c r="M37" s="13">
        <v>43453481637</v>
      </c>
      <c r="N37" s="13"/>
      <c r="O37" s="13">
        <v>42908826025</v>
      </c>
      <c r="P37" s="13"/>
      <c r="Q37" s="13">
        <f t="shared" si="1"/>
        <v>544655612</v>
      </c>
    </row>
    <row r="38" spans="1:21">
      <c r="A38" s="1" t="s">
        <v>162</v>
      </c>
      <c r="C38" s="13">
        <v>0</v>
      </c>
      <c r="D38" s="13"/>
      <c r="E38" s="13">
        <v>0</v>
      </c>
      <c r="F38" s="13"/>
      <c r="G38" s="13">
        <v>0</v>
      </c>
      <c r="H38" s="13"/>
      <c r="I38" s="13">
        <f t="shared" si="0"/>
        <v>0</v>
      </c>
      <c r="J38" s="13"/>
      <c r="K38" s="13">
        <v>188245</v>
      </c>
      <c r="L38" s="13"/>
      <c r="M38" s="13">
        <v>179216118935</v>
      </c>
      <c r="N38" s="13"/>
      <c r="O38" s="13">
        <v>173441954988</v>
      </c>
      <c r="P38" s="13"/>
      <c r="Q38" s="13">
        <f t="shared" si="1"/>
        <v>5774163947</v>
      </c>
    </row>
    <row r="39" spans="1:21">
      <c r="A39" s="1" t="s">
        <v>163</v>
      </c>
      <c r="C39" s="13">
        <v>0</v>
      </c>
      <c r="D39" s="13"/>
      <c r="E39" s="13">
        <v>0</v>
      </c>
      <c r="F39" s="13"/>
      <c r="G39" s="13">
        <v>0</v>
      </c>
      <c r="H39" s="13"/>
      <c r="I39" s="13">
        <f t="shared" si="0"/>
        <v>0</v>
      </c>
      <c r="J39" s="13"/>
      <c r="K39" s="13">
        <v>409</v>
      </c>
      <c r="L39" s="13"/>
      <c r="M39" s="13">
        <v>409000000</v>
      </c>
      <c r="N39" s="13"/>
      <c r="O39" s="13">
        <v>381114820</v>
      </c>
      <c r="P39" s="13"/>
      <c r="Q39" s="13">
        <f t="shared" si="1"/>
        <v>27885180</v>
      </c>
    </row>
    <row r="40" spans="1:21">
      <c r="A40" s="1" t="s">
        <v>47</v>
      </c>
      <c r="C40" s="13">
        <v>0</v>
      </c>
      <c r="D40" s="13"/>
      <c r="E40" s="13">
        <v>0</v>
      </c>
      <c r="F40" s="13"/>
      <c r="G40" s="13">
        <v>0</v>
      </c>
      <c r="H40" s="13"/>
      <c r="I40" s="13">
        <f t="shared" si="0"/>
        <v>0</v>
      </c>
      <c r="J40" s="13"/>
      <c r="K40" s="13">
        <v>126400</v>
      </c>
      <c r="L40" s="13"/>
      <c r="M40" s="13">
        <v>90886672812</v>
      </c>
      <c r="N40" s="13"/>
      <c r="O40" s="13">
        <v>85773394753</v>
      </c>
      <c r="P40" s="13"/>
      <c r="Q40" s="13">
        <f t="shared" si="1"/>
        <v>5113278059</v>
      </c>
    </row>
    <row r="41" spans="1:21">
      <c r="A41" s="1" t="s">
        <v>164</v>
      </c>
      <c r="C41" s="13">
        <v>0</v>
      </c>
      <c r="D41" s="13"/>
      <c r="E41" s="13">
        <v>0</v>
      </c>
      <c r="F41" s="13"/>
      <c r="G41" s="13">
        <v>0</v>
      </c>
      <c r="H41" s="13"/>
      <c r="I41" s="13">
        <f t="shared" si="0"/>
        <v>0</v>
      </c>
      <c r="J41" s="13"/>
      <c r="K41" s="13">
        <v>33100</v>
      </c>
      <c r="L41" s="13"/>
      <c r="M41" s="13">
        <v>22914255039</v>
      </c>
      <c r="N41" s="13"/>
      <c r="O41" s="13">
        <v>21330738102</v>
      </c>
      <c r="P41" s="13"/>
      <c r="Q41" s="13">
        <f t="shared" si="1"/>
        <v>1583516937</v>
      </c>
    </row>
    <row r="42" spans="1:21">
      <c r="A42" s="1" t="s">
        <v>128</v>
      </c>
      <c r="C42" s="13">
        <v>0</v>
      </c>
      <c r="D42" s="13"/>
      <c r="E42" s="13">
        <v>0</v>
      </c>
      <c r="F42" s="13"/>
      <c r="G42" s="13">
        <v>0</v>
      </c>
      <c r="H42" s="13"/>
      <c r="I42" s="13">
        <f t="shared" si="0"/>
        <v>0</v>
      </c>
      <c r="J42" s="13"/>
      <c r="K42" s="13">
        <v>7770</v>
      </c>
      <c r="L42" s="13"/>
      <c r="M42" s="13">
        <v>7650509096</v>
      </c>
      <c r="N42" s="13"/>
      <c r="O42" s="13">
        <v>7541842033</v>
      </c>
      <c r="P42" s="13"/>
      <c r="Q42" s="13">
        <f t="shared" si="1"/>
        <v>108667063</v>
      </c>
    </row>
    <row r="43" spans="1:21">
      <c r="A43" s="1" t="s">
        <v>165</v>
      </c>
      <c r="C43" s="13">
        <v>0</v>
      </c>
      <c r="D43" s="13"/>
      <c r="E43" s="13">
        <v>0</v>
      </c>
      <c r="F43" s="13"/>
      <c r="G43" s="13">
        <v>0</v>
      </c>
      <c r="H43" s="13"/>
      <c r="I43" s="13">
        <f t="shared" si="0"/>
        <v>0</v>
      </c>
      <c r="J43" s="13"/>
      <c r="K43" s="13">
        <v>561474</v>
      </c>
      <c r="L43" s="13"/>
      <c r="M43" s="13">
        <v>533786312443</v>
      </c>
      <c r="N43" s="13"/>
      <c r="O43" s="13">
        <v>493914912936</v>
      </c>
      <c r="P43" s="13"/>
      <c r="Q43" s="13">
        <f t="shared" si="1"/>
        <v>39871399507</v>
      </c>
    </row>
    <row r="44" spans="1:21" ht="24.75" thickBot="1">
      <c r="C44" s="13"/>
      <c r="D44" s="13"/>
      <c r="E44" s="14">
        <f>SUM(E8:E43)</f>
        <v>249272645140</v>
      </c>
      <c r="F44" s="13"/>
      <c r="G44" s="14">
        <f>SUM(G8:G43)</f>
        <v>222826964210</v>
      </c>
      <c r="H44" s="13"/>
      <c r="I44" s="14">
        <f>SUM(I8:I43)</f>
        <v>26445680930</v>
      </c>
      <c r="J44" s="13"/>
      <c r="K44" s="13"/>
      <c r="L44" s="13"/>
      <c r="M44" s="14">
        <f>SUM(M8:M43)</f>
        <v>2978661607726</v>
      </c>
      <c r="N44" s="13"/>
      <c r="O44" s="14">
        <f>SUM(O8:O43)</f>
        <v>2824131102629</v>
      </c>
      <c r="P44" s="13"/>
      <c r="Q44" s="14">
        <f t="shared" si="1"/>
        <v>154530505097</v>
      </c>
      <c r="T44" s="2"/>
    </row>
    <row r="45" spans="1:21" ht="24.75" thickTop="1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T45" s="2"/>
      <c r="U45" s="2"/>
    </row>
    <row r="46" spans="1:21">
      <c r="G46" s="2"/>
      <c r="I46" s="3"/>
      <c r="J46" s="3"/>
      <c r="K46" s="3"/>
      <c r="L46" s="3"/>
      <c r="M46" s="3"/>
      <c r="N46" s="3"/>
      <c r="O46" s="3"/>
      <c r="P46" s="3"/>
      <c r="Q46" s="3"/>
      <c r="T46" s="2"/>
      <c r="U46" s="2"/>
    </row>
    <row r="47" spans="1:21">
      <c r="G47" s="2"/>
      <c r="I47" s="3"/>
      <c r="J47" s="3"/>
      <c r="K47" s="3"/>
      <c r="L47" s="3"/>
      <c r="M47" s="3"/>
      <c r="N47" s="3"/>
      <c r="O47" s="3"/>
      <c r="P47" s="3"/>
      <c r="Q47" s="3"/>
      <c r="T47" s="2"/>
    </row>
    <row r="48" spans="1:21">
      <c r="G48" s="2"/>
      <c r="I48" s="3"/>
      <c r="J48" s="3"/>
      <c r="K48" s="3"/>
      <c r="L48" s="3"/>
      <c r="M48" s="3"/>
      <c r="N48" s="3"/>
      <c r="O48" s="3"/>
      <c r="P48" s="3"/>
      <c r="Q48" s="3"/>
      <c r="T48" s="2"/>
    </row>
    <row r="49" spans="7:17">
      <c r="G49" s="2"/>
      <c r="I49" s="11"/>
      <c r="J49" s="11"/>
      <c r="K49" s="11"/>
      <c r="L49" s="11"/>
      <c r="M49" s="11"/>
      <c r="N49" s="11"/>
      <c r="O49" s="11"/>
      <c r="P49" s="11"/>
      <c r="Q49" s="11"/>
    </row>
    <row r="50" spans="7:17">
      <c r="G50" s="2"/>
      <c r="I50" s="3"/>
      <c r="J50" s="3"/>
      <c r="K50" s="3"/>
      <c r="L50" s="3"/>
      <c r="M50" s="3"/>
      <c r="N50" s="3"/>
      <c r="O50" s="3"/>
      <c r="P50" s="3"/>
      <c r="Q5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16"/>
  <sheetViews>
    <sheetView rightToLeft="1" workbookViewId="0">
      <selection activeCell="K21" sqref="K21"/>
    </sheetView>
  </sheetViews>
  <sheetFormatPr defaultRowHeight="24"/>
  <cols>
    <col min="1" max="1" width="30.140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5.5703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9.5703125" style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5" ht="24.75">
      <c r="A3" s="17" t="s">
        <v>119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5" ht="24.75">
      <c r="A6" s="17" t="s">
        <v>3</v>
      </c>
      <c r="C6" s="18" t="s">
        <v>121</v>
      </c>
      <c r="D6" s="18" t="s">
        <v>121</v>
      </c>
      <c r="E6" s="18" t="s">
        <v>121</v>
      </c>
      <c r="F6" s="18" t="s">
        <v>121</v>
      </c>
      <c r="G6" s="18" t="s">
        <v>121</v>
      </c>
      <c r="H6" s="18" t="s">
        <v>121</v>
      </c>
      <c r="I6" s="18" t="s">
        <v>121</v>
      </c>
      <c r="J6" s="18" t="s">
        <v>121</v>
      </c>
      <c r="K6" s="18" t="s">
        <v>121</v>
      </c>
      <c r="M6" s="18" t="s">
        <v>122</v>
      </c>
      <c r="N6" s="18" t="s">
        <v>122</v>
      </c>
      <c r="O6" s="18" t="s">
        <v>122</v>
      </c>
      <c r="P6" s="18" t="s">
        <v>122</v>
      </c>
      <c r="Q6" s="18" t="s">
        <v>122</v>
      </c>
      <c r="R6" s="18" t="s">
        <v>122</v>
      </c>
      <c r="S6" s="18" t="s">
        <v>122</v>
      </c>
      <c r="T6" s="18" t="s">
        <v>122</v>
      </c>
      <c r="U6" s="18" t="s">
        <v>122</v>
      </c>
    </row>
    <row r="7" spans="1:25" ht="24.75">
      <c r="A7" s="17" t="s">
        <v>3</v>
      </c>
      <c r="C7" s="18" t="s">
        <v>166</v>
      </c>
      <c r="E7" s="18" t="s">
        <v>167</v>
      </c>
      <c r="G7" s="18" t="s">
        <v>168</v>
      </c>
      <c r="I7" s="18" t="s">
        <v>103</v>
      </c>
      <c r="K7" s="18" t="s">
        <v>169</v>
      </c>
      <c r="M7" s="18" t="s">
        <v>166</v>
      </c>
      <c r="O7" s="18" t="s">
        <v>167</v>
      </c>
      <c r="Q7" s="18" t="s">
        <v>168</v>
      </c>
      <c r="S7" s="18" t="s">
        <v>103</v>
      </c>
      <c r="U7" s="18" t="s">
        <v>169</v>
      </c>
    </row>
    <row r="8" spans="1:25">
      <c r="A8" s="1" t="s">
        <v>151</v>
      </c>
      <c r="C8" s="11">
        <v>0</v>
      </c>
      <c r="D8" s="11"/>
      <c r="E8" s="11">
        <v>0</v>
      </c>
      <c r="F8" s="11"/>
      <c r="G8" s="11">
        <v>0</v>
      </c>
      <c r="H8" s="11"/>
      <c r="I8" s="11">
        <v>0</v>
      </c>
      <c r="J8" s="11"/>
      <c r="K8" s="9">
        <v>0</v>
      </c>
      <c r="L8" s="11"/>
      <c r="M8" s="11">
        <v>0</v>
      </c>
      <c r="N8" s="11"/>
      <c r="O8" s="11">
        <v>0</v>
      </c>
      <c r="P8" s="11"/>
      <c r="Q8" s="11">
        <v>1152945213</v>
      </c>
      <c r="R8" s="11"/>
      <c r="S8" s="11">
        <v>1152945213</v>
      </c>
      <c r="T8" s="3"/>
      <c r="U8" s="6">
        <f>S8/$S$15</f>
        <v>4.5405983778017245E-2</v>
      </c>
      <c r="V8" s="3"/>
      <c r="W8" s="3"/>
      <c r="X8" s="3"/>
      <c r="Y8" s="3"/>
    </row>
    <row r="9" spans="1:25">
      <c r="A9" s="1" t="s">
        <v>152</v>
      </c>
      <c r="C9" s="11">
        <v>0</v>
      </c>
      <c r="D9" s="11"/>
      <c r="E9" s="11">
        <v>0</v>
      </c>
      <c r="F9" s="11"/>
      <c r="G9" s="11">
        <v>0</v>
      </c>
      <c r="H9" s="11"/>
      <c r="I9" s="11">
        <v>0</v>
      </c>
      <c r="J9" s="11"/>
      <c r="K9" s="9">
        <v>0</v>
      </c>
      <c r="L9" s="11"/>
      <c r="M9" s="11">
        <v>0</v>
      </c>
      <c r="N9" s="11"/>
      <c r="O9" s="11">
        <v>0</v>
      </c>
      <c r="P9" s="11"/>
      <c r="Q9" s="11">
        <v>9039763718</v>
      </c>
      <c r="R9" s="11"/>
      <c r="S9" s="11">
        <v>9039763718</v>
      </c>
      <c r="T9" s="3"/>
      <c r="U9" s="6">
        <f t="shared" ref="U9:U14" si="0">S9/$S$15</f>
        <v>0.35600942708161176</v>
      </c>
      <c r="V9" s="3"/>
      <c r="W9" s="3"/>
      <c r="X9" s="3"/>
      <c r="Y9" s="3"/>
    </row>
    <row r="10" spans="1:25">
      <c r="A10" s="1" t="s">
        <v>145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v>0</v>
      </c>
      <c r="J10" s="11"/>
      <c r="K10" s="9">
        <v>0</v>
      </c>
      <c r="L10" s="11"/>
      <c r="M10" s="11">
        <v>649716700</v>
      </c>
      <c r="N10" s="11"/>
      <c r="O10" s="11">
        <v>0</v>
      </c>
      <c r="P10" s="11"/>
      <c r="Q10" s="11">
        <v>9218752633</v>
      </c>
      <c r="R10" s="11"/>
      <c r="S10" s="11">
        <v>9868469333</v>
      </c>
      <c r="T10" s="3"/>
      <c r="U10" s="6">
        <f t="shared" si="0"/>
        <v>0.38864601144586969</v>
      </c>
      <c r="V10" s="3"/>
      <c r="W10" s="3"/>
      <c r="X10" s="3"/>
      <c r="Y10" s="3"/>
    </row>
    <row r="11" spans="1:25">
      <c r="A11" s="1" t="s">
        <v>143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v>0</v>
      </c>
      <c r="J11" s="11"/>
      <c r="K11" s="9">
        <v>0</v>
      </c>
      <c r="L11" s="11"/>
      <c r="M11" s="11">
        <v>75165213</v>
      </c>
      <c r="N11" s="11"/>
      <c r="O11" s="11">
        <v>0</v>
      </c>
      <c r="P11" s="11"/>
      <c r="Q11" s="11">
        <v>-61028454</v>
      </c>
      <c r="R11" s="11"/>
      <c r="S11" s="11">
        <v>14136759</v>
      </c>
      <c r="T11" s="3"/>
      <c r="U11" s="6">
        <f t="shared" si="0"/>
        <v>5.5674236953333822E-4</v>
      </c>
      <c r="V11" s="3"/>
      <c r="W11" s="3"/>
      <c r="X11" s="3"/>
      <c r="Y11" s="3"/>
    </row>
    <row r="12" spans="1:25">
      <c r="A12" s="1" t="s">
        <v>153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v>0</v>
      </c>
      <c r="J12" s="11"/>
      <c r="K12" s="9">
        <v>0</v>
      </c>
      <c r="L12" s="11"/>
      <c r="M12" s="11">
        <v>0</v>
      </c>
      <c r="N12" s="11"/>
      <c r="O12" s="11">
        <v>0</v>
      </c>
      <c r="P12" s="11"/>
      <c r="Q12" s="11">
        <v>4908096600</v>
      </c>
      <c r="R12" s="11"/>
      <c r="S12" s="11">
        <v>4908096600</v>
      </c>
      <c r="T12" s="3"/>
      <c r="U12" s="6">
        <f t="shared" si="0"/>
        <v>0.19329362062284011</v>
      </c>
      <c r="V12" s="3"/>
      <c r="W12" s="3"/>
      <c r="X12" s="3"/>
      <c r="Y12" s="3"/>
    </row>
    <row r="13" spans="1:25">
      <c r="A13" s="1" t="s">
        <v>141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v>0</v>
      </c>
      <c r="J13" s="11"/>
      <c r="K13" s="9">
        <v>0</v>
      </c>
      <c r="L13" s="11"/>
      <c r="M13" s="11">
        <v>1095205280</v>
      </c>
      <c r="N13" s="11"/>
      <c r="O13" s="11">
        <v>0</v>
      </c>
      <c r="P13" s="11"/>
      <c r="Q13" s="11">
        <v>-818173681</v>
      </c>
      <c r="R13" s="11"/>
      <c r="S13" s="11">
        <v>277031599</v>
      </c>
      <c r="T13" s="3"/>
      <c r="U13" s="6">
        <f t="shared" si="0"/>
        <v>1.0910225523606192E-2</v>
      </c>
      <c r="V13" s="3"/>
      <c r="W13" s="3"/>
      <c r="X13" s="3"/>
      <c r="Y13" s="3"/>
    </row>
    <row r="14" spans="1:25">
      <c r="A14" s="1" t="s">
        <v>154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v>0</v>
      </c>
      <c r="J14" s="11"/>
      <c r="K14" s="9">
        <v>0</v>
      </c>
      <c r="L14" s="11"/>
      <c r="M14" s="11">
        <v>0</v>
      </c>
      <c r="N14" s="11"/>
      <c r="O14" s="11">
        <v>0</v>
      </c>
      <c r="P14" s="11"/>
      <c r="Q14" s="11">
        <v>131479099</v>
      </c>
      <c r="R14" s="11"/>
      <c r="S14" s="11">
        <v>131479099</v>
      </c>
      <c r="T14" s="3"/>
      <c r="U14" s="6">
        <f t="shared" si="0"/>
        <v>5.1779891785216367E-3</v>
      </c>
      <c r="V14" s="3"/>
      <c r="W14" s="3"/>
      <c r="X14" s="3"/>
      <c r="Y14" s="3"/>
    </row>
    <row r="15" spans="1:25" ht="24.75" thickBot="1">
      <c r="C15" s="8">
        <f>SUM(C8:C14)</f>
        <v>0</v>
      </c>
      <c r="D15" s="3"/>
      <c r="E15" s="8">
        <f>SUM(E8:E14)</f>
        <v>0</v>
      </c>
      <c r="F15" s="3"/>
      <c r="G15" s="8">
        <f>SUM(G8:G14)</f>
        <v>0</v>
      </c>
      <c r="H15" s="3"/>
      <c r="I15" s="8">
        <f>SUM(I8:I14)</f>
        <v>0</v>
      </c>
      <c r="J15" s="3"/>
      <c r="K15" s="15">
        <f>SUM(K8:K14)</f>
        <v>0</v>
      </c>
      <c r="L15" s="3"/>
      <c r="M15" s="8">
        <f>SUM(M8:M14)</f>
        <v>1820087193</v>
      </c>
      <c r="N15" s="3"/>
      <c r="O15" s="8">
        <f>SUM(O8:O14)</f>
        <v>0</v>
      </c>
      <c r="P15" s="3"/>
      <c r="Q15" s="8">
        <f>SUM(Q8:Q14)</f>
        <v>23571835128</v>
      </c>
      <c r="R15" s="3"/>
      <c r="S15" s="8">
        <f>SUM(S8:S14)</f>
        <v>25391922321</v>
      </c>
      <c r="T15" s="3"/>
      <c r="U15" s="10">
        <f>SUM(U8:U14)</f>
        <v>0.99999999999999989</v>
      </c>
      <c r="V15" s="3"/>
      <c r="W15" s="3"/>
      <c r="X15" s="3"/>
      <c r="Y15" s="3"/>
    </row>
    <row r="16" spans="1:25" ht="24.75" thickTop="1"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3"/>
      <c r="O16" s="3"/>
      <c r="P16" s="3"/>
      <c r="Q16" s="4"/>
      <c r="R16" s="3"/>
      <c r="S16" s="3"/>
      <c r="T16" s="3"/>
      <c r="U16" s="3"/>
      <c r="V16" s="3"/>
      <c r="W16" s="3"/>
      <c r="X16" s="3"/>
      <c r="Y16" s="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2023-09-30T05:25:25Z</dcterms:created>
  <dcterms:modified xsi:type="dcterms:W3CDTF">2023-10-02T11:44:43Z</dcterms:modified>
</cp:coreProperties>
</file>