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کدال شده\"/>
    </mc:Choice>
  </mc:AlternateContent>
  <xr:revisionPtr revIDLastSave="0" documentId="13_ncr:1_{10C98679-CB42-4663-995F-2CCA563BE6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1" i="13"/>
  <c r="K9" i="13"/>
  <c r="K10" i="13"/>
  <c r="K8" i="13"/>
  <c r="G11" i="13"/>
  <c r="G9" i="13"/>
  <c r="G10" i="13"/>
  <c r="G8" i="13"/>
  <c r="E11" i="13"/>
  <c r="I11" i="13"/>
  <c r="O46" i="12"/>
  <c r="I45" i="12"/>
  <c r="Q18" i="12"/>
  <c r="Q13" i="12"/>
  <c r="Q14" i="12"/>
  <c r="Q15" i="12"/>
  <c r="I15" i="12"/>
  <c r="I14" i="12"/>
  <c r="I12" i="12"/>
  <c r="I11" i="12"/>
  <c r="I8" i="12"/>
  <c r="I9" i="12"/>
  <c r="M46" i="12"/>
  <c r="K46" i="12"/>
  <c r="G46" i="12"/>
  <c r="E46" i="12"/>
  <c r="C46" i="12"/>
  <c r="Q9" i="12"/>
  <c r="Q10" i="12"/>
  <c r="Q11" i="12"/>
  <c r="Q12" i="12"/>
  <c r="Q16" i="12"/>
  <c r="Q17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6" i="12" s="1"/>
  <c r="Q45" i="12"/>
  <c r="Q8" i="12"/>
  <c r="I10" i="12"/>
  <c r="I13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6" i="12" s="1"/>
  <c r="U15" i="11"/>
  <c r="U9" i="11"/>
  <c r="U10" i="11"/>
  <c r="U11" i="11"/>
  <c r="U12" i="11"/>
  <c r="U13" i="11"/>
  <c r="U14" i="11"/>
  <c r="U8" i="11"/>
  <c r="C15" i="11"/>
  <c r="E15" i="11"/>
  <c r="G15" i="11"/>
  <c r="K15" i="11"/>
  <c r="I15" i="11"/>
  <c r="M15" i="11"/>
  <c r="O15" i="11"/>
  <c r="S15" i="11"/>
  <c r="Q15" i="11"/>
  <c r="Q45" i="10"/>
  <c r="E45" i="10"/>
  <c r="G45" i="10"/>
  <c r="I44" i="10"/>
  <c r="I45" i="10"/>
  <c r="M45" i="10"/>
  <c r="O45" i="10"/>
  <c r="Q4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8" i="10"/>
  <c r="Q2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8" i="9"/>
  <c r="O24" i="9"/>
  <c r="M24" i="9"/>
  <c r="I24" i="9"/>
  <c r="G24" i="9"/>
  <c r="E24" i="9"/>
  <c r="S11" i="8"/>
  <c r="Q11" i="8"/>
  <c r="O11" i="8"/>
  <c r="I11" i="8"/>
  <c r="K11" i="8"/>
  <c r="M11" i="8"/>
  <c r="S19" i="7"/>
  <c r="Q19" i="7"/>
  <c r="O19" i="7"/>
  <c r="M19" i="7"/>
  <c r="K19" i="7"/>
  <c r="I19" i="7"/>
  <c r="S12" i="6"/>
  <c r="K12" i="6"/>
  <c r="M12" i="6"/>
  <c r="O12" i="6"/>
  <c r="Q12" i="6"/>
  <c r="K17" i="4"/>
  <c r="AK27" i="3"/>
  <c r="Q27" i="3"/>
  <c r="S27" i="3"/>
  <c r="W27" i="3"/>
  <c r="AA27" i="3"/>
  <c r="AI27" i="3"/>
  <c r="AG27" i="3"/>
</calcChain>
</file>

<file path=xl/sharedStrings.xml><?xml version="1.0" encoding="utf-8"?>
<sst xmlns="http://schemas.openxmlformats.org/spreadsheetml/2006/main" count="616" uniqueCount="180">
  <si>
    <t>صندوق سرمایه‌گذاری ثابت نامی مفید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</si>
  <si>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</si>
  <si>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</si>
  <si>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</si>
  <si>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</si>
  <si>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</si>
  <si>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</si>
  <si>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</si>
  <si>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</si>
  <si>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</si>
  <si>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</si>
  <si>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</si>
  <si>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</si>
  <si>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</si>
  <si>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</si>
  <si>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</si>
  <si>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</si>
  <si>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</si>
  <si>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</si>
  <si>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</si>
  <si>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</si>
  <si>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</si>
  <si>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</si>
  <si>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</si>
  <si>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</si>
  <si>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</si>
  <si>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</si>
  <si>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اسناد خزانه-م10بودجه00-031115</t>
  </si>
  <si>
    <t>1400/06/07</t>
  </si>
  <si>
    <t>1403/11/15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</si>
  <si>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</si>
  <si>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</si>
  <si>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</si>
  <si>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</si>
  <si>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</si>
  <si>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</si>
  <si>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</si>
  <si>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</si>
  <si>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</si>
  <si>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</si>
  <si>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</si>
  <si>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</si>
  <si>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اسنادخزانه-م2بودجه00-031024</t>
  </si>
  <si>
    <t>1400/02/22</t>
  </si>
  <si>
    <t>1403/10/24</t>
  </si>
  <si>
    <t>اسنادخزانه-م5بودجه00-030626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</si>
  <si>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</si>
  <si>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</si>
  <si>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</si>
  <si>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</si>
  <si>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</si>
  <si>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</si>
  <si>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گام بانک صادرات ایران0207</t>
  </si>
  <si>
    <t>1401/04/01</t>
  </si>
  <si>
    <t>گواهی اعتبار مولد سپه0207</t>
  </si>
  <si>
    <t>1401/08/01</t>
  </si>
  <si>
    <t>گواهی اعتبار مولد سپه0208</t>
  </si>
  <si>
    <t>1401/09/01</t>
  </si>
  <si>
    <t>1402/08/30</t>
  </si>
  <si>
    <t>گواهی اعتبارمولد رفاه0208</t>
  </si>
  <si>
    <t>گواهی اعتبارمولد صنعت020930</t>
  </si>
  <si>
    <t>1401/10/01</t>
  </si>
  <si>
    <t>1402/09/30</t>
  </si>
  <si>
    <t>مرابحه عام دولت3-ش.خ0211</t>
  </si>
  <si>
    <t>1399/03/13</t>
  </si>
  <si>
    <t>1402/11/13</t>
  </si>
  <si>
    <t>مرابحه عام دولتی6-ش.خ0210</t>
  </si>
  <si>
    <t>1399/09/25</t>
  </si>
  <si>
    <t>گام بانک ملت0211</t>
  </si>
  <si>
    <t>1402/02/16</t>
  </si>
  <si>
    <t>1402/11/30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</si>
  <si>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</si>
  <si>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</si>
  <si>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</si>
  <si>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</si>
  <si>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</si>
  <si>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-2.22%</t>
  </si>
  <si>
    <t>-9.78%</t>
  </si>
  <si>
    <t>-9.75%</t>
  </si>
  <si>
    <t>-0.63%</t>
  </si>
  <si>
    <t>-0.48%</t>
  </si>
  <si>
    <t>-1.06%</t>
  </si>
  <si>
    <t>-4.74%</t>
  </si>
  <si>
    <t>-2.75%</t>
  </si>
  <si>
    <t>-1.75%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</si>
  <si>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</si>
  <si>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</si>
  <si>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</si>
  <si>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</si>
  <si>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</si>
  <si>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</si>
  <si>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</si>
  <si>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</si>
  <si>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</si>
  <si>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</si>
  <si>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</si>
  <si>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</si>
  <si>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</si>
  <si>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</si>
  <si>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</si>
  <si>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</si>
  <si>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</si>
  <si>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</si>
  <si>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</si>
  <si>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</si>
  <si>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</si>
  <si>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</si>
  <si>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</si>
  <si>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</si>
  <si>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</si>
  <si>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</si>
  <si>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</si>
  <si>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</si>
  <si>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</si>
  <si>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</si>
  <si>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</si>
  <si>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دولت104-ش.خ020303</t>
  </si>
  <si>
    <t/>
  </si>
  <si>
    <t>1402/03/03</t>
  </si>
  <si>
    <t>مرابحه عام دولت86-ش.خ020404</t>
  </si>
  <si>
    <t>1402/04/04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</si>
  <si>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</si>
  <si>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</si>
  <si>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</si>
  <si>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</si>
  <si>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</si>
  <si>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</si>
  <si>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</si>
  <si>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</si>
  <si>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البرز(هلدینگ‌</t>
  </si>
  <si>
    <t>1402/03/31</t>
  </si>
  <si>
    <t>آریان کیمیا تک</t>
  </si>
  <si>
    <t>1402/03/28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</si>
  <si>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</si>
  <si>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</si>
  <si>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</si>
  <si>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</si>
  <si>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</si>
  <si>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</si>
  <si>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شهید قاضی</t>
  </si>
  <si>
    <t>پالایش نفت بندرعباس</t>
  </si>
  <si>
    <t>فولاد شاهرود</t>
  </si>
  <si>
    <t>بین المللی توسعه ص. معادن غدیر</t>
  </si>
  <si>
    <t>اسنادخزانه-م6بودجه99-020321</t>
  </si>
  <si>
    <t>اسنادخزانه-م11بودجه99-020906</t>
  </si>
  <si>
    <t>اسنادخزانه-م8بودجه99-020606</t>
  </si>
  <si>
    <t>گواهی اعتبار مولد سامان0204</t>
  </si>
  <si>
    <t>اسنادخزانه-م6بودجه00-030723</t>
  </si>
  <si>
    <t>گام بانک تجارت0206</t>
  </si>
  <si>
    <t>اسنادخزانه-م1بودجه00-030821</t>
  </si>
  <si>
    <t>گام بانک سینا0206</t>
  </si>
  <si>
    <t>اسناد خزانه-م9بودجه00-031101</t>
  </si>
  <si>
    <t>اسنادخزانه-م4بودجه99-011215</t>
  </si>
  <si>
    <t>گام بانک تجارت0204</t>
  </si>
  <si>
    <t>اسنادخزانه-م8بودجه00-030919</t>
  </si>
  <si>
    <t>اسنادخزانه-م5بودجه99-020218</t>
  </si>
  <si>
    <t>اسنادخزانه-م7بودجه99-020704</t>
  </si>
  <si>
    <t>گواهی اعتبار مولد شهر0206</t>
  </si>
  <si>
    <t>گام بانک اقتصاد نوین0205</t>
  </si>
  <si>
    <t>اسنادخزانه-م7بودجه00-030912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</si>
  <si>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</si>
  <si>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</si>
  <si>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</si>
  <si>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</si>
  <si>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</si>
  <si>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</si>
  <si>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</si>
  <si>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</si>
  <si>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</si>
  <si>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</si>
  <si>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</si>
  <si>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</si>
  <si>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</si>
  <si>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</si>
  <si>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</si>
  <si>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1402/07/01</t>
  </si>
  <si>
    <t>جلوگیری از نوسانات ناگهانی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</si>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</sst>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9" fontId="2" fillId="0" borderId="0" xfId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</xdr:row>
          <xdr:rowOff>28575</xdr:rowOff>
        </xdr:from>
        <xdr:to>
          <xdr:col>10</xdr:col>
          <xdr:colOff>542925</xdr:colOff>
          <xdr:row>34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7E43791-F7B1-C96F-B87A-5FCC8C700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D3607-5691-441C-B7C5-2344C74083D9}">
  <dimension ref="A1"/>
  <sheetViews>
    <sheetView rightToLeft="1" workbookViewId="0">
      <selection activeCell="B3" sqref="B3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304800</xdr:colOff>
                <xdr:row>1</xdr:row>
                <xdr:rowOff>28575</xdr:rowOff>
              </from>
              <to>
                <xdr:col>10</xdr:col>
                <xdr:colOff>542925</xdr:colOff>
                <xdr:row>34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7"/>
  <sheetViews>
    <sheetView rightToLeft="1" topLeftCell="A28" workbookViewId="0">
      <selection activeCell="A47" sqref="A47:XFD47"/>
    </sheetView>
  </sheetViews>
  <sheetFormatPr defaultRowHeight="24"/>
  <cols>
    <col min="1" max="1" width="32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111</v>
      </c>
      <c r="C6" s="17" t="s">
        <v>109</v>
      </c>
      <c r="D6" s="17" t="s">
        <v>109</v>
      </c>
      <c r="E6" s="17" t="s">
        <v>109</v>
      </c>
      <c r="F6" s="17" t="s">
        <v>109</v>
      </c>
      <c r="G6" s="17" t="s">
        <v>109</v>
      </c>
      <c r="H6" s="17" t="s">
        <v>109</v>
      </c>
      <c r="I6" s="17" t="s">
        <v>109</v>
      </c>
      <c r="K6" s="17" t="s">
        <v>110</v>
      </c>
      <c r="L6" s="17" t="s">
        <v>110</v>
      </c>
      <c r="M6" s="17" t="s">
        <v>110</v>
      </c>
      <c r="N6" s="17" t="s">
        <v>110</v>
      </c>
      <c r="O6" s="17" t="s">
        <v>110</v>
      </c>
      <c r="P6" s="17" t="s">
        <v>110</v>
      </c>
      <c r="Q6" s="17" t="s">
        <v>110</v>
      </c>
    </row>
    <row r="7" spans="1:17" ht="24.75">
      <c r="A7" s="17" t="s">
        <v>111</v>
      </c>
      <c r="C7" s="17" t="s">
        <v>164</v>
      </c>
      <c r="E7" s="17" t="s">
        <v>161</v>
      </c>
      <c r="G7" s="17" t="s">
        <v>162</v>
      </c>
      <c r="I7" s="17" t="s">
        <v>165</v>
      </c>
      <c r="K7" s="17" t="s">
        <v>164</v>
      </c>
      <c r="M7" s="17" t="s">
        <v>161</v>
      </c>
      <c r="O7" s="17" t="s">
        <v>162</v>
      </c>
      <c r="Q7" s="17" t="s">
        <v>165</v>
      </c>
    </row>
    <row r="8" spans="1:17">
      <c r="A8" s="1" t="s">
        <v>54</v>
      </c>
      <c r="C8" s="12">
        <v>0</v>
      </c>
      <c r="D8" s="12"/>
      <c r="E8" s="12">
        <v>0</v>
      </c>
      <c r="F8" s="12"/>
      <c r="G8" s="12">
        <v>1897999993</v>
      </c>
      <c r="H8" s="12"/>
      <c r="I8" s="12">
        <f>C8+E8+G8</f>
        <v>1897999993</v>
      </c>
      <c r="J8" s="12"/>
      <c r="K8" s="12">
        <v>0</v>
      </c>
      <c r="L8" s="12"/>
      <c r="M8" s="12">
        <v>0</v>
      </c>
      <c r="N8" s="12"/>
      <c r="O8" s="12">
        <v>1897999993</v>
      </c>
      <c r="P8" s="12"/>
      <c r="Q8" s="12">
        <f>K8+M8+O8</f>
        <v>1897999993</v>
      </c>
    </row>
    <row r="9" spans="1:17">
      <c r="A9" s="1" t="s">
        <v>52</v>
      </c>
      <c r="C9" s="12">
        <v>0</v>
      </c>
      <c r="D9" s="12"/>
      <c r="E9" s="12">
        <v>0</v>
      </c>
      <c r="F9" s="12"/>
      <c r="G9" s="12">
        <v>3585714614</v>
      </c>
      <c r="H9" s="12"/>
      <c r="I9" s="12">
        <f>C9+E9+G9</f>
        <v>3585714614</v>
      </c>
      <c r="J9" s="12"/>
      <c r="K9" s="12">
        <v>0</v>
      </c>
      <c r="L9" s="12"/>
      <c r="M9" s="12">
        <v>0</v>
      </c>
      <c r="N9" s="12"/>
      <c r="O9" s="12">
        <v>37336186647</v>
      </c>
      <c r="P9" s="12"/>
      <c r="Q9" s="12">
        <f t="shared" ref="Q9:Q45" si="0">K9+M9+O9</f>
        <v>37336186647</v>
      </c>
    </row>
    <row r="10" spans="1:17">
      <c r="A10" s="1" t="s">
        <v>143</v>
      </c>
      <c r="C10" s="12">
        <v>0</v>
      </c>
      <c r="D10" s="12"/>
      <c r="E10" s="12">
        <v>0</v>
      </c>
      <c r="F10" s="12"/>
      <c r="G10" s="12">
        <v>0</v>
      </c>
      <c r="H10" s="12"/>
      <c r="I10" s="12">
        <f t="shared" ref="I10:I44" si="1">C10+E10+G10</f>
        <v>0</v>
      </c>
      <c r="J10" s="12"/>
      <c r="K10" s="12">
        <v>0</v>
      </c>
      <c r="L10" s="12"/>
      <c r="M10" s="12">
        <v>0</v>
      </c>
      <c r="N10" s="12"/>
      <c r="O10" s="12">
        <v>27885180</v>
      </c>
      <c r="P10" s="12"/>
      <c r="Q10" s="12">
        <f t="shared" si="0"/>
        <v>27885180</v>
      </c>
    </row>
    <row r="11" spans="1:17">
      <c r="A11" s="1" t="s">
        <v>144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>C11+E11+G11</f>
        <v>0</v>
      </c>
      <c r="J11" s="12"/>
      <c r="K11" s="12">
        <v>0</v>
      </c>
      <c r="L11" s="12"/>
      <c r="M11" s="12">
        <v>0</v>
      </c>
      <c r="N11" s="12"/>
      <c r="O11" s="12">
        <v>-682464359</v>
      </c>
      <c r="P11" s="12"/>
      <c r="Q11" s="12">
        <f t="shared" si="0"/>
        <v>-682464359</v>
      </c>
    </row>
    <row r="12" spans="1:17">
      <c r="A12" s="1" t="s">
        <v>56</v>
      </c>
      <c r="C12" s="12">
        <v>0</v>
      </c>
      <c r="D12" s="12"/>
      <c r="E12" s="12">
        <v>4198286302</v>
      </c>
      <c r="F12" s="12"/>
      <c r="G12" s="12">
        <v>0</v>
      </c>
      <c r="H12" s="12"/>
      <c r="I12" s="12">
        <f>C12+E12+G12</f>
        <v>4198286302</v>
      </c>
      <c r="J12" s="12"/>
      <c r="K12" s="12">
        <v>0</v>
      </c>
      <c r="L12" s="12"/>
      <c r="M12" s="12">
        <v>16034372355</v>
      </c>
      <c r="N12" s="12"/>
      <c r="O12" s="12">
        <v>6164219767</v>
      </c>
      <c r="P12" s="12"/>
      <c r="Q12" s="12">
        <f t="shared" si="0"/>
        <v>22198592122</v>
      </c>
    </row>
    <row r="13" spans="1:17">
      <c r="A13" s="1" t="s">
        <v>119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1"/>
        <v>0</v>
      </c>
      <c r="J13" s="12"/>
      <c r="K13" s="12">
        <v>37828264</v>
      </c>
      <c r="L13" s="12"/>
      <c r="M13" s="12">
        <v>0</v>
      </c>
      <c r="N13" s="12"/>
      <c r="O13" s="12">
        <v>94448682</v>
      </c>
      <c r="P13" s="12"/>
      <c r="Q13" s="12">
        <f>K13+M13+O13</f>
        <v>132276946</v>
      </c>
    </row>
    <row r="14" spans="1:17">
      <c r="A14" s="1" t="s">
        <v>33</v>
      </c>
      <c r="C14" s="12">
        <v>0</v>
      </c>
      <c r="D14" s="12"/>
      <c r="E14" s="12">
        <v>1009661815</v>
      </c>
      <c r="F14" s="12"/>
      <c r="G14" s="12">
        <v>0</v>
      </c>
      <c r="H14" s="12"/>
      <c r="I14" s="12">
        <f>C14+E14+G14</f>
        <v>1009661815</v>
      </c>
      <c r="J14" s="12"/>
      <c r="K14" s="12">
        <v>0</v>
      </c>
      <c r="L14" s="12"/>
      <c r="M14" s="12">
        <v>5663028497</v>
      </c>
      <c r="N14" s="12"/>
      <c r="O14" s="12">
        <v>3379966601</v>
      </c>
      <c r="P14" s="12"/>
      <c r="Q14" s="12">
        <f>K14+M14+O14</f>
        <v>9042995098</v>
      </c>
    </row>
    <row r="15" spans="1:17">
      <c r="A15" s="1" t="s">
        <v>66</v>
      </c>
      <c r="C15" s="12">
        <v>2091344580</v>
      </c>
      <c r="D15" s="12"/>
      <c r="E15" s="12">
        <v>-3927738058</v>
      </c>
      <c r="F15" s="12"/>
      <c r="G15" s="12">
        <v>0</v>
      </c>
      <c r="H15" s="12"/>
      <c r="I15" s="12">
        <f>C15+E15+G15</f>
        <v>-1836393478</v>
      </c>
      <c r="J15" s="12"/>
      <c r="K15" s="12">
        <v>19074753015</v>
      </c>
      <c r="L15" s="12"/>
      <c r="M15" s="12">
        <v>-9709577312</v>
      </c>
      <c r="N15" s="12"/>
      <c r="O15" s="12">
        <v>484278030</v>
      </c>
      <c r="P15" s="12"/>
      <c r="Q15" s="12">
        <f>K15+M15+O15</f>
        <v>9849453733</v>
      </c>
    </row>
    <row r="16" spans="1:17">
      <c r="A16" s="1" t="s">
        <v>145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f t="shared" si="1"/>
        <v>0</v>
      </c>
      <c r="J16" s="12"/>
      <c r="K16" s="12">
        <v>0</v>
      </c>
      <c r="L16" s="12"/>
      <c r="M16" s="12">
        <v>0</v>
      </c>
      <c r="N16" s="12"/>
      <c r="O16" s="12">
        <v>2280941</v>
      </c>
      <c r="P16" s="12"/>
      <c r="Q16" s="12">
        <f t="shared" si="0"/>
        <v>2280941</v>
      </c>
    </row>
    <row r="17" spans="1:17">
      <c r="A17" s="1" t="s">
        <v>146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1"/>
        <v>0</v>
      </c>
      <c r="J17" s="12"/>
      <c r="K17" s="12">
        <v>0</v>
      </c>
      <c r="L17" s="12"/>
      <c r="M17" s="12">
        <v>0</v>
      </c>
      <c r="N17" s="12"/>
      <c r="O17" s="12">
        <v>8720281380</v>
      </c>
      <c r="P17" s="12"/>
      <c r="Q17" s="12">
        <f t="shared" si="0"/>
        <v>8720281380</v>
      </c>
    </row>
    <row r="18" spans="1:17">
      <c r="A18" s="1" t="s">
        <v>27</v>
      </c>
      <c r="C18" s="12">
        <v>0</v>
      </c>
      <c r="D18" s="12"/>
      <c r="E18" s="12">
        <v>77686917</v>
      </c>
      <c r="F18" s="12"/>
      <c r="G18" s="12">
        <v>0</v>
      </c>
      <c r="H18" s="12"/>
      <c r="I18" s="12">
        <f t="shared" si="1"/>
        <v>77686917</v>
      </c>
      <c r="J18" s="12"/>
      <c r="K18" s="12">
        <v>0</v>
      </c>
      <c r="L18" s="12"/>
      <c r="M18" s="12">
        <v>473937482</v>
      </c>
      <c r="N18" s="12"/>
      <c r="O18" s="12">
        <v>1590978387</v>
      </c>
      <c r="P18" s="12"/>
      <c r="Q18" s="12">
        <f>K18+M18+O18</f>
        <v>2064915869</v>
      </c>
    </row>
    <row r="19" spans="1:17">
      <c r="A19" s="1" t="s">
        <v>147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1"/>
        <v>0</v>
      </c>
      <c r="J19" s="12"/>
      <c r="K19" s="12">
        <v>0</v>
      </c>
      <c r="L19" s="12"/>
      <c r="M19" s="12">
        <v>0</v>
      </c>
      <c r="N19" s="12"/>
      <c r="O19" s="12">
        <v>1215994563</v>
      </c>
      <c r="P19" s="12"/>
      <c r="Q19" s="12">
        <f t="shared" si="0"/>
        <v>1215994563</v>
      </c>
    </row>
    <row r="20" spans="1:17">
      <c r="A20" s="1" t="s">
        <v>148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1"/>
        <v>0</v>
      </c>
      <c r="J20" s="12"/>
      <c r="K20" s="12">
        <v>0</v>
      </c>
      <c r="L20" s="12"/>
      <c r="M20" s="12">
        <v>0</v>
      </c>
      <c r="N20" s="12"/>
      <c r="O20" s="12">
        <v>9676771121</v>
      </c>
      <c r="P20" s="12"/>
      <c r="Q20" s="12">
        <f t="shared" si="0"/>
        <v>9676771121</v>
      </c>
    </row>
    <row r="21" spans="1:17">
      <c r="A21" s="1" t="s">
        <v>149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1"/>
        <v>0</v>
      </c>
      <c r="J21" s="12"/>
      <c r="K21" s="12">
        <v>0</v>
      </c>
      <c r="L21" s="12"/>
      <c r="M21" s="12">
        <v>0</v>
      </c>
      <c r="N21" s="12"/>
      <c r="O21" s="12">
        <v>3702677773</v>
      </c>
      <c r="P21" s="12"/>
      <c r="Q21" s="12">
        <f t="shared" si="0"/>
        <v>3702677773</v>
      </c>
    </row>
    <row r="22" spans="1:17">
      <c r="A22" s="1" t="s">
        <v>59</v>
      </c>
      <c r="C22" s="12">
        <v>0</v>
      </c>
      <c r="D22" s="12"/>
      <c r="E22" s="12">
        <v>2814672182</v>
      </c>
      <c r="F22" s="12"/>
      <c r="G22" s="12">
        <v>0</v>
      </c>
      <c r="H22" s="12"/>
      <c r="I22" s="12">
        <f t="shared" si="1"/>
        <v>2814672182</v>
      </c>
      <c r="J22" s="12"/>
      <c r="K22" s="12">
        <v>0</v>
      </c>
      <c r="L22" s="12"/>
      <c r="M22" s="12">
        <v>4223032528</v>
      </c>
      <c r="N22" s="12"/>
      <c r="O22" s="12">
        <v>660552307</v>
      </c>
      <c r="P22" s="12"/>
      <c r="Q22" s="12">
        <f t="shared" si="0"/>
        <v>4883584835</v>
      </c>
    </row>
    <row r="23" spans="1:17">
      <c r="A23" s="1" t="s">
        <v>150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1"/>
        <v>0</v>
      </c>
      <c r="J23" s="12"/>
      <c r="K23" s="12">
        <v>0</v>
      </c>
      <c r="L23" s="12"/>
      <c r="M23" s="12">
        <v>0</v>
      </c>
      <c r="N23" s="12"/>
      <c r="O23" s="12">
        <v>1601522500</v>
      </c>
      <c r="P23" s="12"/>
      <c r="Q23" s="12">
        <f t="shared" si="0"/>
        <v>1601522500</v>
      </c>
    </row>
    <row r="24" spans="1:17">
      <c r="A24" s="1" t="s">
        <v>151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1"/>
        <v>0</v>
      </c>
      <c r="J24" s="12"/>
      <c r="K24" s="12">
        <v>0</v>
      </c>
      <c r="L24" s="12"/>
      <c r="M24" s="12">
        <v>0</v>
      </c>
      <c r="N24" s="12"/>
      <c r="O24" s="12">
        <v>2223818863</v>
      </c>
      <c r="P24" s="12"/>
      <c r="Q24" s="12">
        <f t="shared" si="0"/>
        <v>2223818863</v>
      </c>
    </row>
    <row r="25" spans="1:17">
      <c r="A25" s="1" t="s">
        <v>121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1"/>
        <v>0</v>
      </c>
      <c r="J25" s="12"/>
      <c r="K25" s="12">
        <v>453867290</v>
      </c>
      <c r="L25" s="12"/>
      <c r="M25" s="12">
        <v>0</v>
      </c>
      <c r="N25" s="12"/>
      <c r="O25" s="12">
        <v>-516967705</v>
      </c>
      <c r="P25" s="12"/>
      <c r="Q25" s="12">
        <f t="shared" si="0"/>
        <v>-63100415</v>
      </c>
    </row>
    <row r="26" spans="1:17">
      <c r="A26" s="1" t="s">
        <v>152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1"/>
        <v>0</v>
      </c>
      <c r="J26" s="12"/>
      <c r="K26" s="12">
        <v>0</v>
      </c>
      <c r="L26" s="12"/>
      <c r="M26" s="12">
        <v>0</v>
      </c>
      <c r="N26" s="12"/>
      <c r="O26" s="12">
        <v>50027936</v>
      </c>
      <c r="P26" s="12"/>
      <c r="Q26" s="12">
        <f t="shared" si="0"/>
        <v>50027936</v>
      </c>
    </row>
    <row r="27" spans="1:17">
      <c r="A27" s="1" t="s">
        <v>153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1"/>
        <v>0</v>
      </c>
      <c r="J27" s="12"/>
      <c r="K27" s="12">
        <v>0</v>
      </c>
      <c r="L27" s="12"/>
      <c r="M27" s="12">
        <v>0</v>
      </c>
      <c r="N27" s="12"/>
      <c r="O27" s="12">
        <v>5774163947</v>
      </c>
      <c r="P27" s="12"/>
      <c r="Q27" s="12">
        <f t="shared" si="0"/>
        <v>5774163947</v>
      </c>
    </row>
    <row r="28" spans="1:17">
      <c r="A28" s="1" t="s">
        <v>154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1"/>
        <v>0</v>
      </c>
      <c r="J28" s="12"/>
      <c r="K28" s="12">
        <v>0</v>
      </c>
      <c r="L28" s="12"/>
      <c r="M28" s="12">
        <v>0</v>
      </c>
      <c r="N28" s="12"/>
      <c r="O28" s="12">
        <v>981443084</v>
      </c>
      <c r="P28" s="12"/>
      <c r="Q28" s="12">
        <f t="shared" si="0"/>
        <v>981443084</v>
      </c>
    </row>
    <row r="29" spans="1:17">
      <c r="A29" s="1" t="s">
        <v>42</v>
      </c>
      <c r="C29" s="12">
        <v>0</v>
      </c>
      <c r="D29" s="12"/>
      <c r="E29" s="12">
        <v>433921</v>
      </c>
      <c r="F29" s="12"/>
      <c r="G29" s="12">
        <v>0</v>
      </c>
      <c r="H29" s="12"/>
      <c r="I29" s="12">
        <f t="shared" si="1"/>
        <v>433921</v>
      </c>
      <c r="J29" s="12"/>
      <c r="K29" s="12">
        <v>0</v>
      </c>
      <c r="L29" s="12"/>
      <c r="M29" s="12">
        <v>2476898</v>
      </c>
      <c r="N29" s="12"/>
      <c r="O29" s="12">
        <v>544655612</v>
      </c>
      <c r="P29" s="12"/>
      <c r="Q29" s="12">
        <f t="shared" si="0"/>
        <v>547132510</v>
      </c>
    </row>
    <row r="30" spans="1:17">
      <c r="A30" s="1" t="s">
        <v>30</v>
      </c>
      <c r="C30" s="12">
        <v>0</v>
      </c>
      <c r="D30" s="12"/>
      <c r="E30" s="12">
        <v>1344496</v>
      </c>
      <c r="F30" s="12"/>
      <c r="G30" s="12">
        <v>0</v>
      </c>
      <c r="H30" s="12"/>
      <c r="I30" s="12">
        <f t="shared" si="1"/>
        <v>1344496</v>
      </c>
      <c r="J30" s="12"/>
      <c r="K30" s="12">
        <v>0</v>
      </c>
      <c r="L30" s="12"/>
      <c r="M30" s="12">
        <v>10523841</v>
      </c>
      <c r="N30" s="12"/>
      <c r="O30" s="12">
        <v>1488635143</v>
      </c>
      <c r="P30" s="12"/>
      <c r="Q30" s="12">
        <f t="shared" si="0"/>
        <v>1499158984</v>
      </c>
    </row>
    <row r="31" spans="1:17">
      <c r="A31" s="1" t="s">
        <v>155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1"/>
        <v>0</v>
      </c>
      <c r="J31" s="12"/>
      <c r="K31" s="12">
        <v>0</v>
      </c>
      <c r="L31" s="12"/>
      <c r="M31" s="12">
        <v>0</v>
      </c>
      <c r="N31" s="12"/>
      <c r="O31" s="12">
        <v>1343852</v>
      </c>
      <c r="P31" s="12"/>
      <c r="Q31" s="12">
        <f t="shared" si="0"/>
        <v>1343852</v>
      </c>
    </row>
    <row r="32" spans="1:17">
      <c r="A32" s="1" t="s">
        <v>156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1"/>
        <v>0</v>
      </c>
      <c r="J32" s="12"/>
      <c r="K32" s="12">
        <v>0</v>
      </c>
      <c r="L32" s="12"/>
      <c r="M32" s="12">
        <v>0</v>
      </c>
      <c r="N32" s="12"/>
      <c r="O32" s="12">
        <v>1071616638</v>
      </c>
      <c r="P32" s="12"/>
      <c r="Q32" s="12">
        <f t="shared" si="0"/>
        <v>1071616638</v>
      </c>
    </row>
    <row r="33" spans="1:17">
      <c r="A33" s="1" t="s">
        <v>157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1"/>
        <v>0</v>
      </c>
      <c r="J33" s="12"/>
      <c r="K33" s="12">
        <v>0</v>
      </c>
      <c r="L33" s="12"/>
      <c r="M33" s="12">
        <v>0</v>
      </c>
      <c r="N33" s="12"/>
      <c r="O33" s="12">
        <v>2898473627</v>
      </c>
      <c r="P33" s="12"/>
      <c r="Q33" s="12">
        <f t="shared" si="0"/>
        <v>2898473627</v>
      </c>
    </row>
    <row r="34" spans="1:17">
      <c r="A34" s="1" t="s">
        <v>158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1"/>
        <v>0</v>
      </c>
      <c r="J34" s="12"/>
      <c r="K34" s="12">
        <v>0</v>
      </c>
      <c r="L34" s="12"/>
      <c r="M34" s="12">
        <v>0</v>
      </c>
      <c r="N34" s="12"/>
      <c r="O34" s="12">
        <v>39871399507</v>
      </c>
      <c r="P34" s="12"/>
      <c r="Q34" s="12">
        <f t="shared" si="0"/>
        <v>39871399507</v>
      </c>
    </row>
    <row r="35" spans="1:17">
      <c r="A35" s="1" t="s">
        <v>116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1"/>
        <v>0</v>
      </c>
      <c r="J35" s="12"/>
      <c r="K35" s="12">
        <v>3820286</v>
      </c>
      <c r="L35" s="12"/>
      <c r="M35" s="12">
        <v>0</v>
      </c>
      <c r="N35" s="12"/>
      <c r="O35" s="12">
        <v>108667063</v>
      </c>
      <c r="P35" s="12"/>
      <c r="Q35" s="12">
        <f t="shared" si="0"/>
        <v>112487349</v>
      </c>
    </row>
    <row r="36" spans="1:17">
      <c r="A36" s="1" t="s">
        <v>159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1"/>
        <v>0</v>
      </c>
      <c r="J36" s="12"/>
      <c r="K36" s="12">
        <v>0</v>
      </c>
      <c r="L36" s="12"/>
      <c r="M36" s="12">
        <v>0</v>
      </c>
      <c r="N36" s="12"/>
      <c r="O36" s="12">
        <v>1583516937</v>
      </c>
      <c r="P36" s="12"/>
      <c r="Q36" s="12">
        <f t="shared" si="0"/>
        <v>1583516937</v>
      </c>
    </row>
    <row r="37" spans="1:17">
      <c r="A37" s="1" t="s">
        <v>45</v>
      </c>
      <c r="C37" s="12">
        <v>0</v>
      </c>
      <c r="D37" s="12"/>
      <c r="E37" s="12">
        <v>44228982</v>
      </c>
      <c r="F37" s="12"/>
      <c r="G37" s="12">
        <v>0</v>
      </c>
      <c r="H37" s="12"/>
      <c r="I37" s="12">
        <f t="shared" si="1"/>
        <v>44228982</v>
      </c>
      <c r="J37" s="12"/>
      <c r="K37" s="12">
        <v>0</v>
      </c>
      <c r="L37" s="12"/>
      <c r="M37" s="12">
        <v>420686736</v>
      </c>
      <c r="N37" s="12"/>
      <c r="O37" s="12">
        <v>5113278059</v>
      </c>
      <c r="P37" s="12"/>
      <c r="Q37" s="12">
        <f t="shared" si="0"/>
        <v>5533964795</v>
      </c>
    </row>
    <row r="38" spans="1:17">
      <c r="A38" s="1" t="s">
        <v>63</v>
      </c>
      <c r="C38" s="12">
        <v>199006676</v>
      </c>
      <c r="D38" s="12"/>
      <c r="E38" s="12">
        <v>-306455116</v>
      </c>
      <c r="F38" s="12"/>
      <c r="G38" s="12">
        <v>0</v>
      </c>
      <c r="H38" s="12"/>
      <c r="I38" s="12">
        <f t="shared" si="1"/>
        <v>-107448440</v>
      </c>
      <c r="J38" s="12"/>
      <c r="K38" s="12">
        <v>681849131</v>
      </c>
      <c r="L38" s="12"/>
      <c r="M38" s="12">
        <v>-1089711832</v>
      </c>
      <c r="N38" s="12"/>
      <c r="O38" s="12">
        <v>0</v>
      </c>
      <c r="P38" s="12"/>
      <c r="Q38" s="12">
        <f t="shared" si="0"/>
        <v>-407862701</v>
      </c>
    </row>
    <row r="39" spans="1:17">
      <c r="A39" s="1" t="s">
        <v>46</v>
      </c>
      <c r="C39" s="12">
        <v>1367348425</v>
      </c>
      <c r="D39" s="12"/>
      <c r="E39" s="12">
        <v>2061097917</v>
      </c>
      <c r="F39" s="12"/>
      <c r="G39" s="12">
        <v>0</v>
      </c>
      <c r="H39" s="12"/>
      <c r="I39" s="12">
        <f t="shared" si="1"/>
        <v>3428446342</v>
      </c>
      <c r="J39" s="12"/>
      <c r="K39" s="12">
        <v>1603084211</v>
      </c>
      <c r="L39" s="12"/>
      <c r="M39" s="12">
        <v>-2647385345</v>
      </c>
      <c r="N39" s="12"/>
      <c r="O39" s="12">
        <v>0</v>
      </c>
      <c r="P39" s="12"/>
      <c r="Q39" s="12">
        <f t="shared" si="0"/>
        <v>-1044301134</v>
      </c>
    </row>
    <row r="40" spans="1:17">
      <c r="A40" s="1" t="s">
        <v>49</v>
      </c>
      <c r="C40" s="12">
        <v>2047207405</v>
      </c>
      <c r="D40" s="12"/>
      <c r="E40" s="12">
        <v>1853919152</v>
      </c>
      <c r="F40" s="12"/>
      <c r="G40" s="12">
        <v>0</v>
      </c>
      <c r="H40" s="12"/>
      <c r="I40" s="12">
        <f t="shared" si="1"/>
        <v>3901126557</v>
      </c>
      <c r="J40" s="12"/>
      <c r="K40" s="12">
        <v>7014978177</v>
      </c>
      <c r="L40" s="12"/>
      <c r="M40" s="12">
        <v>-884610703</v>
      </c>
      <c r="N40" s="12"/>
      <c r="O40" s="12">
        <v>0</v>
      </c>
      <c r="P40" s="12"/>
      <c r="Q40" s="12">
        <f t="shared" si="0"/>
        <v>6130367474</v>
      </c>
    </row>
    <row r="41" spans="1:17">
      <c r="A41" s="1" t="s">
        <v>23</v>
      </c>
      <c r="C41" s="12">
        <v>1153569861</v>
      </c>
      <c r="D41" s="12"/>
      <c r="E41" s="12">
        <v>992000458</v>
      </c>
      <c r="F41" s="12"/>
      <c r="G41" s="12">
        <v>0</v>
      </c>
      <c r="H41" s="12"/>
      <c r="I41" s="12">
        <f t="shared" si="1"/>
        <v>2145570319</v>
      </c>
      <c r="J41" s="12"/>
      <c r="K41" s="12">
        <v>4331008008</v>
      </c>
      <c r="L41" s="12"/>
      <c r="M41" s="12">
        <v>-821489626</v>
      </c>
      <c r="N41" s="12"/>
      <c r="O41" s="12">
        <v>0</v>
      </c>
      <c r="P41" s="12"/>
      <c r="Q41" s="12">
        <f t="shared" si="0"/>
        <v>3509518382</v>
      </c>
    </row>
    <row r="42" spans="1:17">
      <c r="A42" s="1" t="s">
        <v>60</v>
      </c>
      <c r="C42" s="12">
        <v>0</v>
      </c>
      <c r="D42" s="12"/>
      <c r="E42" s="12">
        <v>8079909017</v>
      </c>
      <c r="F42" s="12"/>
      <c r="G42" s="12">
        <v>0</v>
      </c>
      <c r="H42" s="12"/>
      <c r="I42" s="12">
        <f t="shared" si="1"/>
        <v>8079909017</v>
      </c>
      <c r="J42" s="12"/>
      <c r="K42" s="12">
        <v>0</v>
      </c>
      <c r="L42" s="12"/>
      <c r="M42" s="12">
        <v>1517596625</v>
      </c>
      <c r="N42" s="12"/>
      <c r="O42" s="12">
        <v>0</v>
      </c>
      <c r="P42" s="12"/>
      <c r="Q42" s="12">
        <f t="shared" si="0"/>
        <v>1517596625</v>
      </c>
    </row>
    <row r="43" spans="1:17">
      <c r="A43" s="1" t="s">
        <v>39</v>
      </c>
      <c r="C43" s="12">
        <v>0</v>
      </c>
      <c r="D43" s="12"/>
      <c r="E43" s="12">
        <v>620928</v>
      </c>
      <c r="F43" s="12"/>
      <c r="G43" s="12">
        <v>0</v>
      </c>
      <c r="H43" s="12"/>
      <c r="I43" s="12">
        <f t="shared" si="1"/>
        <v>620928</v>
      </c>
      <c r="J43" s="12"/>
      <c r="K43" s="12">
        <v>0</v>
      </c>
      <c r="L43" s="12"/>
      <c r="M43" s="12">
        <v>4160606</v>
      </c>
      <c r="N43" s="12"/>
      <c r="O43" s="12">
        <v>0</v>
      </c>
      <c r="P43" s="12"/>
      <c r="Q43" s="12">
        <f t="shared" si="0"/>
        <v>4160606</v>
      </c>
    </row>
    <row r="44" spans="1:17">
      <c r="A44" s="1" t="s">
        <v>36</v>
      </c>
      <c r="C44" s="12">
        <v>0</v>
      </c>
      <c r="D44" s="12"/>
      <c r="E44" s="12">
        <v>256851</v>
      </c>
      <c r="F44" s="12"/>
      <c r="G44" s="12">
        <v>0</v>
      </c>
      <c r="H44" s="12"/>
      <c r="I44" s="12">
        <f t="shared" si="1"/>
        <v>256851</v>
      </c>
      <c r="J44" s="12"/>
      <c r="K44" s="12">
        <v>0</v>
      </c>
      <c r="L44" s="12"/>
      <c r="M44" s="12">
        <v>2057761</v>
      </c>
      <c r="N44" s="12"/>
      <c r="O44" s="12">
        <v>0</v>
      </c>
      <c r="P44" s="12"/>
      <c r="Q44" s="12">
        <f t="shared" si="0"/>
        <v>2057761</v>
      </c>
    </row>
    <row r="45" spans="1:17">
      <c r="A45" s="1" t="s">
        <v>68</v>
      </c>
      <c r="C45" s="12">
        <v>0</v>
      </c>
      <c r="D45" s="12"/>
      <c r="E45" s="12">
        <v>-9062666</v>
      </c>
      <c r="F45" s="12"/>
      <c r="G45" s="12">
        <v>0</v>
      </c>
      <c r="H45" s="12"/>
      <c r="I45" s="12">
        <f>C45+E45+G45</f>
        <v>-9062666</v>
      </c>
      <c r="J45" s="12"/>
      <c r="K45" s="12">
        <v>0</v>
      </c>
      <c r="L45" s="12"/>
      <c r="M45" s="12">
        <v>-9062666</v>
      </c>
      <c r="N45" s="12"/>
      <c r="O45" s="12">
        <v>0</v>
      </c>
      <c r="P45" s="12"/>
      <c r="Q45" s="12">
        <f t="shared" si="0"/>
        <v>-9062666</v>
      </c>
    </row>
    <row r="46" spans="1:17" ht="24.75" thickBot="1">
      <c r="C46" s="13">
        <f>SUM(C8:C45)</f>
        <v>6858476947</v>
      </c>
      <c r="D46" s="12"/>
      <c r="E46" s="13">
        <f>SUM(E8:E45)</f>
        <v>16890863098</v>
      </c>
      <c r="F46" s="12"/>
      <c r="G46" s="13">
        <f>SUM(G8:G45)</f>
        <v>5483714607</v>
      </c>
      <c r="H46" s="12"/>
      <c r="I46" s="13">
        <f>SUM(I8:I45)</f>
        <v>29233054652</v>
      </c>
      <c r="J46" s="12"/>
      <c r="K46" s="13">
        <f>SUM(K8:K45)</f>
        <v>33201188382</v>
      </c>
      <c r="L46" s="12"/>
      <c r="M46" s="13">
        <f>SUM(M8:M45)</f>
        <v>13190035845</v>
      </c>
      <c r="N46" s="12"/>
      <c r="O46" s="13">
        <f>SUM(O8:O45)</f>
        <v>137067652076</v>
      </c>
      <c r="P46" s="12"/>
      <c r="Q46" s="13">
        <f>SUM(Q8:Q45)</f>
        <v>183458876303</v>
      </c>
    </row>
    <row r="47" spans="1:17" ht="24.75" thickTop="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S19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9" ht="24.7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9" ht="24.75">
      <c r="A6" s="17" t="s">
        <v>166</v>
      </c>
      <c r="B6" s="17" t="s">
        <v>166</v>
      </c>
      <c r="C6" s="17" t="s">
        <v>166</v>
      </c>
      <c r="E6" s="17" t="s">
        <v>109</v>
      </c>
      <c r="F6" s="17" t="s">
        <v>109</v>
      </c>
      <c r="G6" s="17" t="s">
        <v>109</v>
      </c>
      <c r="I6" s="17" t="s">
        <v>110</v>
      </c>
      <c r="J6" s="17" t="s">
        <v>110</v>
      </c>
      <c r="K6" s="17" t="s">
        <v>110</v>
      </c>
    </row>
    <row r="7" spans="1:19" ht="24.75">
      <c r="A7" s="17" t="s">
        <v>167</v>
      </c>
      <c r="C7" s="17" t="s">
        <v>88</v>
      </c>
      <c r="E7" s="17" t="s">
        <v>168</v>
      </c>
      <c r="G7" s="17" t="s">
        <v>169</v>
      </c>
      <c r="I7" s="17" t="s">
        <v>168</v>
      </c>
      <c r="K7" s="17" t="s">
        <v>169</v>
      </c>
    </row>
    <row r="8" spans="1:19">
      <c r="A8" s="1" t="s">
        <v>94</v>
      </c>
      <c r="C8" s="4" t="s">
        <v>95</v>
      </c>
      <c r="D8" s="4"/>
      <c r="E8" s="6">
        <v>42082</v>
      </c>
      <c r="F8" s="4"/>
      <c r="G8" s="9">
        <f>E8/$E$11</f>
        <v>2.2801573320479522E-3</v>
      </c>
      <c r="H8" s="4"/>
      <c r="I8" s="6">
        <v>4631862</v>
      </c>
      <c r="J8" s="4"/>
      <c r="K8" s="9">
        <f>I8/$I$11</f>
        <v>5.9795915572003248E-2</v>
      </c>
      <c r="L8" s="4"/>
      <c r="M8" s="4"/>
      <c r="N8" s="4"/>
      <c r="O8" s="4"/>
      <c r="P8" s="4"/>
      <c r="Q8" s="4"/>
      <c r="R8" s="4"/>
      <c r="S8" s="4"/>
    </row>
    <row r="9" spans="1:19">
      <c r="A9" s="1" t="s">
        <v>101</v>
      </c>
      <c r="C9" s="4" t="s">
        <v>102</v>
      </c>
      <c r="D9" s="4"/>
      <c r="E9" s="6">
        <v>15314813</v>
      </c>
      <c r="F9" s="4"/>
      <c r="G9" s="9">
        <f t="shared" ref="G9:G10" si="0">E9/$E$11</f>
        <v>0.82981282141754897</v>
      </c>
      <c r="H9" s="4"/>
      <c r="I9" s="6">
        <v>69220378</v>
      </c>
      <c r="J9" s="4"/>
      <c r="K9" s="9">
        <f t="shared" ref="K9:K10" si="1">I9/$I$11</f>
        <v>0.89361381637668635</v>
      </c>
      <c r="L9" s="4"/>
      <c r="M9" s="4"/>
      <c r="N9" s="4"/>
      <c r="O9" s="4"/>
      <c r="P9" s="4"/>
      <c r="Q9" s="4"/>
      <c r="R9" s="4"/>
      <c r="S9" s="4"/>
    </row>
    <row r="10" spans="1:19">
      <c r="A10" s="1" t="s">
        <v>104</v>
      </c>
      <c r="C10" s="4" t="s">
        <v>105</v>
      </c>
      <c r="D10" s="4"/>
      <c r="E10" s="6">
        <v>3098849</v>
      </c>
      <c r="F10" s="4"/>
      <c r="G10" s="9">
        <f t="shared" si="0"/>
        <v>0.16790702125040313</v>
      </c>
      <c r="H10" s="4"/>
      <c r="I10" s="6">
        <v>3608937</v>
      </c>
      <c r="J10" s="4"/>
      <c r="K10" s="9">
        <f t="shared" si="1"/>
        <v>4.6590268051310398E-2</v>
      </c>
      <c r="L10" s="4"/>
      <c r="M10" s="4"/>
      <c r="N10" s="4"/>
      <c r="O10" s="4"/>
      <c r="P10" s="4"/>
      <c r="Q10" s="4"/>
      <c r="R10" s="4"/>
      <c r="S10" s="4"/>
    </row>
    <row r="11" spans="1:19" ht="24.75" thickBot="1">
      <c r="C11" s="4"/>
      <c r="D11" s="4"/>
      <c r="E11" s="7">
        <f>SUM(E8:E10)</f>
        <v>18455744</v>
      </c>
      <c r="F11" s="4"/>
      <c r="G11" s="11">
        <f>SUM(G8:G10)</f>
        <v>1</v>
      </c>
      <c r="H11" s="4"/>
      <c r="I11" s="7">
        <f>SUM(I8:I10)</f>
        <v>77461177</v>
      </c>
      <c r="J11" s="4"/>
      <c r="K11" s="11">
        <f>SUM(K8:K10)</f>
        <v>1</v>
      </c>
      <c r="L11" s="4"/>
      <c r="M11" s="4"/>
      <c r="N11" s="4"/>
      <c r="O11" s="4"/>
      <c r="P11" s="4"/>
      <c r="Q11" s="4"/>
      <c r="R11" s="4"/>
      <c r="S11" s="4"/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3:19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6" t="s">
        <v>0</v>
      </c>
      <c r="B2" s="16"/>
      <c r="C2" s="16"/>
      <c r="D2" s="16"/>
      <c r="E2" s="16"/>
    </row>
    <row r="3" spans="1:5" ht="24.75">
      <c r="A3" s="16" t="s">
        <v>107</v>
      </c>
      <c r="B3" s="16"/>
      <c r="C3" s="16"/>
      <c r="D3" s="16"/>
      <c r="E3" s="16"/>
    </row>
    <row r="4" spans="1:5" ht="24.75">
      <c r="A4" s="16" t="s">
        <v>2</v>
      </c>
      <c r="B4" s="16"/>
      <c r="C4" s="16"/>
      <c r="D4" s="16"/>
      <c r="E4" s="16"/>
    </row>
    <row r="5" spans="1:5" ht="24.75">
      <c r="C5" s="16" t="s">
        <v>109</v>
      </c>
      <c r="E5" s="2" t="s">
        <v>178</v>
      </c>
    </row>
    <row r="6" spans="1:5" ht="24.75">
      <c r="A6" s="16" t="s">
        <v>170</v>
      </c>
      <c r="C6" s="17"/>
      <c r="E6" s="5" t="s">
        <v>179</v>
      </c>
    </row>
    <row r="7" spans="1:5" ht="24.75">
      <c r="A7" s="17" t="s">
        <v>170</v>
      </c>
      <c r="C7" s="17" t="s">
        <v>91</v>
      </c>
      <c r="E7" s="17" t="s">
        <v>91</v>
      </c>
    </row>
    <row r="8" spans="1:5">
      <c r="A8" s="1" t="s">
        <v>171</v>
      </c>
      <c r="C8" s="6">
        <v>0</v>
      </c>
      <c r="D8" s="4"/>
      <c r="E8" s="6">
        <v>4840567</v>
      </c>
    </row>
    <row r="9" spans="1:5" ht="25.5" thickBot="1">
      <c r="A9" s="2" t="s">
        <v>117</v>
      </c>
      <c r="C9" s="7">
        <v>0</v>
      </c>
      <c r="D9" s="4"/>
      <c r="E9" s="7">
        <v>4840567</v>
      </c>
    </row>
    <row r="10" spans="1:5" ht="24.75" thickTop="1"/>
  </sheetData>
  <mergeCells count="7">
    <mergeCell ref="E7"/>
    <mergeCell ref="A4:E4"/>
    <mergeCell ref="A2:E2"/>
    <mergeCell ref="A3:E3"/>
    <mergeCell ref="C5:C6"/>
    <mergeCell ref="A6:A7"/>
    <mergeCell ref="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G9" sqref="G7:G9"/>
    </sheetView>
  </sheetViews>
  <sheetFormatPr defaultRowHeight="24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0" ht="24.75">
      <c r="A2" s="16" t="s">
        <v>0</v>
      </c>
      <c r="B2" s="16"/>
      <c r="C2" s="16"/>
      <c r="D2" s="16"/>
      <c r="E2" s="16"/>
      <c r="F2" s="16"/>
      <c r="G2" s="16"/>
    </row>
    <row r="3" spans="1:10" ht="24.75">
      <c r="A3" s="16" t="s">
        <v>107</v>
      </c>
      <c r="B3" s="16"/>
      <c r="C3" s="16"/>
      <c r="D3" s="16"/>
      <c r="E3" s="16"/>
      <c r="F3" s="16"/>
      <c r="G3" s="16"/>
    </row>
    <row r="4" spans="1:10" ht="24.75">
      <c r="A4" s="16" t="s">
        <v>2</v>
      </c>
      <c r="B4" s="16"/>
      <c r="C4" s="16"/>
      <c r="D4" s="16"/>
      <c r="E4" s="16"/>
      <c r="F4" s="16"/>
      <c r="G4" s="16"/>
    </row>
    <row r="6" spans="1:10" ht="24.75">
      <c r="A6" s="17" t="s">
        <v>111</v>
      </c>
      <c r="C6" s="17" t="s">
        <v>91</v>
      </c>
      <c r="E6" s="17" t="s">
        <v>163</v>
      </c>
      <c r="G6" s="17" t="s">
        <v>12</v>
      </c>
    </row>
    <row r="7" spans="1:10">
      <c r="A7" s="1" t="s">
        <v>172</v>
      </c>
      <c r="C7" s="6">
        <v>0</v>
      </c>
      <c r="D7" s="4"/>
      <c r="E7" s="9">
        <f>C7/$C$10</f>
        <v>0</v>
      </c>
      <c r="F7" s="4"/>
      <c r="G7" s="9">
        <v>0</v>
      </c>
      <c r="H7" s="4"/>
      <c r="I7" s="4"/>
      <c r="J7" s="4"/>
    </row>
    <row r="8" spans="1:10">
      <c r="A8" s="1" t="s">
        <v>173</v>
      </c>
      <c r="C8" s="6">
        <v>29233054655</v>
      </c>
      <c r="D8" s="4"/>
      <c r="E8" s="9">
        <f t="shared" ref="E8:E9" si="0">C8/$C$10</f>
        <v>0.99936906697301242</v>
      </c>
      <c r="F8" s="4"/>
      <c r="G8" s="9">
        <v>3.292892702938368E-2</v>
      </c>
      <c r="H8" s="4"/>
      <c r="I8" s="4"/>
      <c r="J8" s="4"/>
    </row>
    <row r="9" spans="1:10">
      <c r="A9" s="1" t="s">
        <v>174</v>
      </c>
      <c r="C9" s="6">
        <v>18455744</v>
      </c>
      <c r="D9" s="4"/>
      <c r="E9" s="9">
        <f t="shared" si="0"/>
        <v>6.3093302698758878E-4</v>
      </c>
      <c r="F9" s="4"/>
      <c r="G9" s="9">
        <v>2.0789064113251685E-5</v>
      </c>
      <c r="H9" s="4"/>
      <c r="I9" s="4"/>
      <c r="J9" s="4"/>
    </row>
    <row r="10" spans="1:10" ht="24.75" thickBot="1">
      <c r="C10" s="7">
        <f>SUM(C7:C9)</f>
        <v>29251510399</v>
      </c>
      <c r="D10" s="4"/>
      <c r="E10" s="11">
        <f>SUM(E7:E9)</f>
        <v>1</v>
      </c>
      <c r="F10" s="4"/>
      <c r="G10" s="11">
        <f>SUM(G7:G9)</f>
        <v>3.2949716093496929E-2</v>
      </c>
      <c r="H10" s="4"/>
      <c r="I10" s="4"/>
      <c r="J10" s="4"/>
    </row>
    <row r="11" spans="1:10" ht="24.75" thickTop="1">
      <c r="C11" s="4"/>
      <c r="D11" s="4"/>
      <c r="E11" s="4"/>
      <c r="F11" s="4"/>
      <c r="G11" s="4"/>
      <c r="H11" s="4"/>
      <c r="I11" s="4"/>
      <c r="J11" s="4"/>
    </row>
    <row r="12" spans="1:10">
      <c r="C12" s="4"/>
      <c r="D12" s="4"/>
      <c r="E12" s="4"/>
      <c r="F12" s="4"/>
      <c r="G12" s="4"/>
      <c r="H12" s="4"/>
      <c r="I12" s="4"/>
      <c r="J12" s="4"/>
    </row>
    <row r="13" spans="1:10">
      <c r="C13" s="4"/>
      <c r="D13" s="4"/>
      <c r="E13" s="4"/>
      <c r="F13" s="4"/>
      <c r="G13" s="4"/>
      <c r="H13" s="4"/>
      <c r="I13" s="4"/>
      <c r="J13" s="4"/>
    </row>
    <row r="14" spans="1:10">
      <c r="C14" s="4"/>
      <c r="D14" s="4"/>
      <c r="E14" s="4"/>
      <c r="F14" s="4"/>
      <c r="G14" s="4"/>
      <c r="H14" s="4"/>
      <c r="I14" s="4"/>
      <c r="J14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9"/>
  <sheetViews>
    <sheetView rightToLeft="1" tabSelected="1" topLeftCell="F10" workbookViewId="0">
      <selection activeCell="AK26" sqref="AK26"/>
    </sheetView>
  </sheetViews>
  <sheetFormatPr defaultRowHeight="24"/>
  <cols>
    <col min="1" max="1" width="32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4.75">
      <c r="A6" s="17" t="s">
        <v>15</v>
      </c>
      <c r="B6" s="17" t="s">
        <v>15</v>
      </c>
      <c r="C6" s="17" t="s">
        <v>15</v>
      </c>
      <c r="D6" s="17" t="s">
        <v>15</v>
      </c>
      <c r="E6" s="17" t="s">
        <v>15</v>
      </c>
      <c r="F6" s="17" t="s">
        <v>15</v>
      </c>
      <c r="G6" s="17" t="s">
        <v>15</v>
      </c>
      <c r="H6" s="17" t="s">
        <v>15</v>
      </c>
      <c r="I6" s="17" t="s">
        <v>15</v>
      </c>
      <c r="J6" s="17" t="s">
        <v>15</v>
      </c>
      <c r="K6" s="17" t="s">
        <v>15</v>
      </c>
      <c r="L6" s="17" t="s">
        <v>15</v>
      </c>
      <c r="M6" s="17" t="s">
        <v>15</v>
      </c>
      <c r="O6" s="17" t="s">
        <v>175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.75">
      <c r="A7" s="16" t="s">
        <v>16</v>
      </c>
      <c r="C7" s="16" t="s">
        <v>17</v>
      </c>
      <c r="E7" s="16" t="s">
        <v>18</v>
      </c>
      <c r="G7" s="16" t="s">
        <v>19</v>
      </c>
      <c r="I7" s="16" t="s">
        <v>20</v>
      </c>
      <c r="K7" s="16" t="s">
        <v>21</v>
      </c>
      <c r="M7" s="16" t="s">
        <v>14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22</v>
      </c>
      <c r="AG7" s="16" t="s">
        <v>8</v>
      </c>
      <c r="AI7" s="16" t="s">
        <v>9</v>
      </c>
      <c r="AK7" s="16" t="s">
        <v>12</v>
      </c>
    </row>
    <row r="8" spans="1:37" ht="24.75">
      <c r="A8" s="17" t="s">
        <v>16</v>
      </c>
      <c r="C8" s="17" t="s">
        <v>17</v>
      </c>
      <c r="E8" s="17" t="s">
        <v>18</v>
      </c>
      <c r="G8" s="17" t="s">
        <v>19</v>
      </c>
      <c r="I8" s="17" t="s">
        <v>20</v>
      </c>
      <c r="K8" s="17" t="s">
        <v>21</v>
      </c>
      <c r="M8" s="17" t="s">
        <v>14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13</v>
      </c>
      <c r="AC8" s="17" t="s">
        <v>7</v>
      </c>
      <c r="AE8" s="17" t="s">
        <v>22</v>
      </c>
      <c r="AG8" s="17" t="s">
        <v>8</v>
      </c>
      <c r="AI8" s="17" t="s">
        <v>9</v>
      </c>
      <c r="AK8" s="17" t="s">
        <v>12</v>
      </c>
    </row>
    <row r="9" spans="1:37">
      <c r="A9" s="1" t="s">
        <v>23</v>
      </c>
      <c r="C9" s="4" t="s">
        <v>24</v>
      </c>
      <c r="D9" s="4"/>
      <c r="E9" s="4" t="s">
        <v>24</v>
      </c>
      <c r="F9" s="4"/>
      <c r="G9" s="4" t="s">
        <v>25</v>
      </c>
      <c r="H9" s="4"/>
      <c r="I9" s="4" t="s">
        <v>26</v>
      </c>
      <c r="J9" s="4"/>
      <c r="K9" s="6">
        <v>18</v>
      </c>
      <c r="L9" s="4"/>
      <c r="M9" s="6">
        <v>18</v>
      </c>
      <c r="N9" s="4"/>
      <c r="O9" s="6">
        <v>78404</v>
      </c>
      <c r="P9" s="4"/>
      <c r="Q9" s="6">
        <v>75013292011</v>
      </c>
      <c r="R9" s="4"/>
      <c r="S9" s="6">
        <v>73199801926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78404</v>
      </c>
      <c r="AD9" s="4"/>
      <c r="AE9" s="6">
        <v>946447</v>
      </c>
      <c r="AF9" s="4"/>
      <c r="AG9" s="6">
        <v>75013292011</v>
      </c>
      <c r="AH9" s="4"/>
      <c r="AI9" s="6">
        <v>74191802384</v>
      </c>
      <c r="AJ9" s="4"/>
      <c r="AK9" s="9">
        <v>8.3571712765341533E-2</v>
      </c>
    </row>
    <row r="10" spans="1:37">
      <c r="A10" s="1" t="s">
        <v>27</v>
      </c>
      <c r="C10" s="4" t="s">
        <v>24</v>
      </c>
      <c r="D10" s="4"/>
      <c r="E10" s="4" t="s">
        <v>24</v>
      </c>
      <c r="F10" s="4"/>
      <c r="G10" s="4" t="s">
        <v>28</v>
      </c>
      <c r="H10" s="4"/>
      <c r="I10" s="4" t="s">
        <v>29</v>
      </c>
      <c r="J10" s="4"/>
      <c r="K10" s="6">
        <v>0</v>
      </c>
      <c r="L10" s="4"/>
      <c r="M10" s="6">
        <v>0</v>
      </c>
      <c r="N10" s="4"/>
      <c r="O10" s="6">
        <v>4300</v>
      </c>
      <c r="P10" s="4"/>
      <c r="Q10" s="6">
        <v>2600579281</v>
      </c>
      <c r="R10" s="4"/>
      <c r="S10" s="6">
        <v>3134088843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4300</v>
      </c>
      <c r="AD10" s="4"/>
      <c r="AE10" s="6">
        <v>747060</v>
      </c>
      <c r="AF10" s="4"/>
      <c r="AG10" s="6">
        <v>2600579281</v>
      </c>
      <c r="AH10" s="4"/>
      <c r="AI10" s="6">
        <v>3211775760</v>
      </c>
      <c r="AJ10" s="4"/>
      <c r="AK10" s="9">
        <v>3.6178336777985031E-3</v>
      </c>
    </row>
    <row r="11" spans="1:37">
      <c r="A11" s="1" t="s">
        <v>30</v>
      </c>
      <c r="C11" s="4" t="s">
        <v>24</v>
      </c>
      <c r="D11" s="4"/>
      <c r="E11" s="4" t="s">
        <v>24</v>
      </c>
      <c r="F11" s="4"/>
      <c r="G11" s="4" t="s">
        <v>31</v>
      </c>
      <c r="H11" s="4"/>
      <c r="I11" s="4" t="s">
        <v>32</v>
      </c>
      <c r="J11" s="4"/>
      <c r="K11" s="6">
        <v>0</v>
      </c>
      <c r="L11" s="4"/>
      <c r="M11" s="6">
        <v>0</v>
      </c>
      <c r="N11" s="4"/>
      <c r="O11" s="6">
        <v>71</v>
      </c>
      <c r="P11" s="4"/>
      <c r="Q11" s="6">
        <v>51818086</v>
      </c>
      <c r="R11" s="4"/>
      <c r="S11" s="6">
        <v>69276341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71</v>
      </c>
      <c r="AD11" s="4"/>
      <c r="AE11" s="6">
        <v>994840</v>
      </c>
      <c r="AF11" s="4"/>
      <c r="AG11" s="6">
        <v>51818086</v>
      </c>
      <c r="AH11" s="4"/>
      <c r="AI11" s="6">
        <v>70620837</v>
      </c>
      <c r="AJ11" s="4"/>
      <c r="AK11" s="9">
        <v>7.9549277890097347E-5</v>
      </c>
    </row>
    <row r="12" spans="1:37">
      <c r="A12" s="1" t="s">
        <v>33</v>
      </c>
      <c r="C12" s="4" t="s">
        <v>24</v>
      </c>
      <c r="D12" s="4"/>
      <c r="E12" s="4" t="s">
        <v>24</v>
      </c>
      <c r="F12" s="4"/>
      <c r="G12" s="4" t="s">
        <v>34</v>
      </c>
      <c r="H12" s="4"/>
      <c r="I12" s="4" t="s">
        <v>35</v>
      </c>
      <c r="J12" s="4"/>
      <c r="K12" s="6">
        <v>0</v>
      </c>
      <c r="L12" s="4"/>
      <c r="M12" s="6">
        <v>0</v>
      </c>
      <c r="N12" s="4"/>
      <c r="O12" s="6">
        <v>54378</v>
      </c>
      <c r="P12" s="4"/>
      <c r="Q12" s="6">
        <v>40971222935</v>
      </c>
      <c r="R12" s="4"/>
      <c r="S12" s="6">
        <v>49247640335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54378</v>
      </c>
      <c r="AD12" s="4"/>
      <c r="AE12" s="6">
        <v>924388</v>
      </c>
      <c r="AF12" s="4"/>
      <c r="AG12" s="6">
        <v>40971222935</v>
      </c>
      <c r="AH12" s="4"/>
      <c r="AI12" s="6">
        <v>50257302150</v>
      </c>
      <c r="AJ12" s="4"/>
      <c r="AK12" s="9">
        <v>5.6611225023245434E-2</v>
      </c>
    </row>
    <row r="13" spans="1:37">
      <c r="A13" s="1" t="s">
        <v>36</v>
      </c>
      <c r="C13" s="4" t="s">
        <v>24</v>
      </c>
      <c r="D13" s="4"/>
      <c r="E13" s="4" t="s">
        <v>24</v>
      </c>
      <c r="F13" s="4"/>
      <c r="G13" s="4" t="s">
        <v>37</v>
      </c>
      <c r="H13" s="4"/>
      <c r="I13" s="4" t="s">
        <v>38</v>
      </c>
      <c r="J13" s="4"/>
      <c r="K13" s="6">
        <v>0</v>
      </c>
      <c r="L13" s="4"/>
      <c r="M13" s="6">
        <v>0</v>
      </c>
      <c r="N13" s="4"/>
      <c r="O13" s="6">
        <v>14</v>
      </c>
      <c r="P13" s="4"/>
      <c r="Q13" s="6">
        <v>10627617</v>
      </c>
      <c r="R13" s="4"/>
      <c r="S13" s="6">
        <v>13670481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14</v>
      </c>
      <c r="AD13" s="4"/>
      <c r="AE13" s="6">
        <v>994990</v>
      </c>
      <c r="AF13" s="4"/>
      <c r="AG13" s="6">
        <v>10627617</v>
      </c>
      <c r="AH13" s="4"/>
      <c r="AI13" s="6">
        <v>13927335</v>
      </c>
      <c r="AJ13" s="4"/>
      <c r="AK13" s="9">
        <v>1.5688138080032654E-5</v>
      </c>
    </row>
    <row r="14" spans="1:37">
      <c r="A14" s="1" t="s">
        <v>39</v>
      </c>
      <c r="C14" s="4" t="s">
        <v>24</v>
      </c>
      <c r="D14" s="4"/>
      <c r="E14" s="4" t="s">
        <v>24</v>
      </c>
      <c r="F14" s="4"/>
      <c r="G14" s="4" t="s">
        <v>40</v>
      </c>
      <c r="H14" s="4"/>
      <c r="I14" s="4" t="s">
        <v>41</v>
      </c>
      <c r="J14" s="4"/>
      <c r="K14" s="6">
        <v>0</v>
      </c>
      <c r="L14" s="4"/>
      <c r="M14" s="6">
        <v>0</v>
      </c>
      <c r="N14" s="4"/>
      <c r="O14" s="6">
        <v>28</v>
      </c>
      <c r="P14" s="4"/>
      <c r="Q14" s="6">
        <v>20578251</v>
      </c>
      <c r="R14" s="4"/>
      <c r="S14" s="6">
        <v>26743271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28</v>
      </c>
      <c r="AD14" s="4"/>
      <c r="AE14" s="6">
        <v>977470</v>
      </c>
      <c r="AF14" s="4"/>
      <c r="AG14" s="6">
        <v>20578251</v>
      </c>
      <c r="AH14" s="4"/>
      <c r="AI14" s="6">
        <v>27364199</v>
      </c>
      <c r="AJ14" s="4"/>
      <c r="AK14" s="9">
        <v>3.0823795963943675E-5</v>
      </c>
    </row>
    <row r="15" spans="1:37">
      <c r="A15" s="1" t="s">
        <v>42</v>
      </c>
      <c r="C15" s="4" t="s">
        <v>24</v>
      </c>
      <c r="D15" s="4"/>
      <c r="E15" s="4" t="s">
        <v>24</v>
      </c>
      <c r="F15" s="4"/>
      <c r="G15" s="4" t="s">
        <v>43</v>
      </c>
      <c r="H15" s="4"/>
      <c r="I15" s="4" t="s">
        <v>44</v>
      </c>
      <c r="J15" s="4"/>
      <c r="K15" s="6">
        <v>0</v>
      </c>
      <c r="L15" s="4"/>
      <c r="M15" s="6">
        <v>0</v>
      </c>
      <c r="N15" s="4"/>
      <c r="O15" s="6">
        <v>28</v>
      </c>
      <c r="P15" s="4"/>
      <c r="Q15" s="6">
        <v>16886917</v>
      </c>
      <c r="R15" s="4"/>
      <c r="S15" s="6">
        <v>20728002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28</v>
      </c>
      <c r="AD15" s="4"/>
      <c r="AE15" s="6">
        <v>755920</v>
      </c>
      <c r="AF15" s="4"/>
      <c r="AG15" s="6">
        <v>16886917</v>
      </c>
      <c r="AH15" s="4"/>
      <c r="AI15" s="6">
        <v>21161923</v>
      </c>
      <c r="AJ15" s="4"/>
      <c r="AK15" s="9">
        <v>2.3837379517547243E-5</v>
      </c>
    </row>
    <row r="16" spans="1:37">
      <c r="A16" s="1" t="s">
        <v>45</v>
      </c>
      <c r="C16" s="4" t="s">
        <v>24</v>
      </c>
      <c r="D16" s="4"/>
      <c r="E16" s="4" t="s">
        <v>24</v>
      </c>
      <c r="F16" s="4"/>
      <c r="G16" s="4" t="s">
        <v>43</v>
      </c>
      <c r="H16" s="4"/>
      <c r="I16" s="4" t="s">
        <v>44</v>
      </c>
      <c r="J16" s="4"/>
      <c r="K16" s="6">
        <v>0</v>
      </c>
      <c r="L16" s="4"/>
      <c r="M16" s="6">
        <v>0</v>
      </c>
      <c r="N16" s="4"/>
      <c r="O16" s="6">
        <v>3100</v>
      </c>
      <c r="P16" s="4"/>
      <c r="Q16" s="6">
        <v>2088384739</v>
      </c>
      <c r="R16" s="4"/>
      <c r="S16" s="6">
        <v>2480077404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3100</v>
      </c>
      <c r="AD16" s="4"/>
      <c r="AE16" s="6">
        <v>814440</v>
      </c>
      <c r="AF16" s="4"/>
      <c r="AG16" s="6">
        <v>2088384739</v>
      </c>
      <c r="AH16" s="4"/>
      <c r="AI16" s="6">
        <v>2524306386</v>
      </c>
      <c r="AJ16" s="4"/>
      <c r="AK16" s="9">
        <v>2.843449025953365E-3</v>
      </c>
    </row>
    <row r="17" spans="1:37">
      <c r="A17" s="1" t="s">
        <v>46</v>
      </c>
      <c r="C17" s="4" t="s">
        <v>24</v>
      </c>
      <c r="D17" s="4"/>
      <c r="E17" s="4" t="s">
        <v>24</v>
      </c>
      <c r="F17" s="4"/>
      <c r="G17" s="4" t="s">
        <v>47</v>
      </c>
      <c r="H17" s="4"/>
      <c r="I17" s="4" t="s">
        <v>48</v>
      </c>
      <c r="J17" s="4"/>
      <c r="K17" s="6">
        <v>18</v>
      </c>
      <c r="L17" s="4"/>
      <c r="M17" s="6">
        <v>18</v>
      </c>
      <c r="N17" s="4"/>
      <c r="O17" s="6">
        <v>92790</v>
      </c>
      <c r="P17" s="4"/>
      <c r="Q17" s="6">
        <v>86606833987</v>
      </c>
      <c r="R17" s="4"/>
      <c r="S17" s="6">
        <v>81898350724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92790</v>
      </c>
      <c r="AD17" s="4"/>
      <c r="AE17" s="6">
        <v>904996</v>
      </c>
      <c r="AF17" s="4"/>
      <c r="AG17" s="6">
        <v>86606833987</v>
      </c>
      <c r="AH17" s="4"/>
      <c r="AI17" s="6">
        <v>83959448641</v>
      </c>
      <c r="AJ17" s="4"/>
      <c r="AK17" s="9">
        <v>9.4574261580081032E-2</v>
      </c>
    </row>
    <row r="18" spans="1:37">
      <c r="A18" s="1" t="s">
        <v>49</v>
      </c>
      <c r="C18" s="4" t="s">
        <v>24</v>
      </c>
      <c r="D18" s="4"/>
      <c r="E18" s="4" t="s">
        <v>24</v>
      </c>
      <c r="F18" s="4"/>
      <c r="G18" s="4" t="s">
        <v>50</v>
      </c>
      <c r="H18" s="4"/>
      <c r="I18" s="4" t="s">
        <v>51</v>
      </c>
      <c r="J18" s="4"/>
      <c r="K18" s="6">
        <v>21</v>
      </c>
      <c r="L18" s="4"/>
      <c r="M18" s="6">
        <v>21</v>
      </c>
      <c r="N18" s="4"/>
      <c r="O18" s="6">
        <v>127296</v>
      </c>
      <c r="P18" s="4"/>
      <c r="Q18" s="6">
        <v>123750734554</v>
      </c>
      <c r="R18" s="4"/>
      <c r="S18" s="6">
        <v>121012204698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127296</v>
      </c>
      <c r="AD18" s="4"/>
      <c r="AE18" s="6">
        <v>965375</v>
      </c>
      <c r="AF18" s="4"/>
      <c r="AG18" s="6">
        <v>123750734554</v>
      </c>
      <c r="AH18" s="4"/>
      <c r="AI18" s="6">
        <v>122866123850</v>
      </c>
      <c r="AJ18" s="4"/>
      <c r="AK18" s="9">
        <v>0.13839982425332581</v>
      </c>
    </row>
    <row r="19" spans="1:37">
      <c r="A19" s="1" t="s">
        <v>52</v>
      </c>
      <c r="C19" s="4" t="s">
        <v>24</v>
      </c>
      <c r="D19" s="4"/>
      <c r="E19" s="4" t="s">
        <v>24</v>
      </c>
      <c r="F19" s="4"/>
      <c r="G19" s="4" t="s">
        <v>53</v>
      </c>
      <c r="H19" s="4"/>
      <c r="I19" s="4" t="s">
        <v>6</v>
      </c>
      <c r="J19" s="4"/>
      <c r="K19" s="6">
        <v>0</v>
      </c>
      <c r="L19" s="4"/>
      <c r="M19" s="6">
        <v>0</v>
      </c>
      <c r="N19" s="4"/>
      <c r="O19" s="6">
        <v>22723</v>
      </c>
      <c r="P19" s="4"/>
      <c r="Q19" s="6">
        <v>18287132830</v>
      </c>
      <c r="R19" s="4"/>
      <c r="S19" s="6">
        <v>21791655801</v>
      </c>
      <c r="T19" s="4"/>
      <c r="U19" s="6">
        <v>0</v>
      </c>
      <c r="V19" s="4"/>
      <c r="W19" s="6">
        <v>0</v>
      </c>
      <c r="X19" s="4"/>
      <c r="Y19" s="6">
        <v>22723</v>
      </c>
      <c r="Z19" s="4"/>
      <c r="AA19" s="6">
        <v>22723000000</v>
      </c>
      <c r="AB19" s="4"/>
      <c r="AC19" s="6">
        <v>0</v>
      </c>
      <c r="AD19" s="4"/>
      <c r="AE19" s="6">
        <v>0</v>
      </c>
      <c r="AF19" s="4"/>
      <c r="AG19" s="6">
        <v>0</v>
      </c>
      <c r="AH19" s="4"/>
      <c r="AI19" s="6">
        <v>0</v>
      </c>
      <c r="AJ19" s="4"/>
      <c r="AK19" s="9">
        <v>0</v>
      </c>
    </row>
    <row r="20" spans="1:37">
      <c r="A20" s="1" t="s">
        <v>54</v>
      </c>
      <c r="C20" s="4" t="s">
        <v>24</v>
      </c>
      <c r="D20" s="4"/>
      <c r="E20" s="4" t="s">
        <v>24</v>
      </c>
      <c r="F20" s="4"/>
      <c r="G20" s="4" t="s">
        <v>55</v>
      </c>
      <c r="H20" s="4"/>
      <c r="I20" s="4" t="s">
        <v>6</v>
      </c>
      <c r="J20" s="4"/>
      <c r="K20" s="6">
        <v>0</v>
      </c>
      <c r="L20" s="4"/>
      <c r="M20" s="6">
        <v>0</v>
      </c>
      <c r="N20" s="4"/>
      <c r="O20" s="6">
        <v>52374</v>
      </c>
      <c r="P20" s="4"/>
      <c r="Q20" s="6">
        <v>50219006862</v>
      </c>
      <c r="R20" s="4"/>
      <c r="S20" s="6">
        <v>51329260904</v>
      </c>
      <c r="T20" s="4"/>
      <c r="U20" s="6">
        <v>0</v>
      </c>
      <c r="V20" s="4"/>
      <c r="W20" s="6">
        <v>0</v>
      </c>
      <c r="X20" s="4"/>
      <c r="Y20" s="6">
        <v>52374</v>
      </c>
      <c r="Z20" s="4"/>
      <c r="AA20" s="6">
        <v>52117006855</v>
      </c>
      <c r="AB20" s="4"/>
      <c r="AC20" s="6">
        <v>0</v>
      </c>
      <c r="AD20" s="4"/>
      <c r="AE20" s="6">
        <v>0</v>
      </c>
      <c r="AF20" s="4"/>
      <c r="AG20" s="6">
        <v>0</v>
      </c>
      <c r="AH20" s="4"/>
      <c r="AI20" s="6">
        <v>0</v>
      </c>
      <c r="AJ20" s="4"/>
      <c r="AK20" s="9">
        <v>0</v>
      </c>
    </row>
    <row r="21" spans="1:37">
      <c r="A21" s="1" t="s">
        <v>56</v>
      </c>
      <c r="C21" s="4" t="s">
        <v>24</v>
      </c>
      <c r="D21" s="4"/>
      <c r="E21" s="4" t="s">
        <v>24</v>
      </c>
      <c r="F21" s="4"/>
      <c r="G21" s="4" t="s">
        <v>57</v>
      </c>
      <c r="H21" s="4"/>
      <c r="I21" s="4" t="s">
        <v>58</v>
      </c>
      <c r="J21" s="4"/>
      <c r="K21" s="6">
        <v>0</v>
      </c>
      <c r="L21" s="4"/>
      <c r="M21" s="6">
        <v>0</v>
      </c>
      <c r="N21" s="4"/>
      <c r="O21" s="6">
        <v>110766</v>
      </c>
      <c r="P21" s="4"/>
      <c r="Q21" s="6">
        <v>87897253074</v>
      </c>
      <c r="R21" s="4"/>
      <c r="S21" s="6">
        <v>102455636269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110766</v>
      </c>
      <c r="AD21" s="4"/>
      <c r="AE21" s="6">
        <v>963050</v>
      </c>
      <c r="AF21" s="4"/>
      <c r="AG21" s="6">
        <v>87897253074</v>
      </c>
      <c r="AH21" s="4"/>
      <c r="AI21" s="6">
        <v>106653922571</v>
      </c>
      <c r="AJ21" s="4"/>
      <c r="AK21" s="9">
        <v>0.12013794915329884</v>
      </c>
    </row>
    <row r="22" spans="1:37">
      <c r="A22" s="1" t="s">
        <v>59</v>
      </c>
      <c r="C22" s="4" t="s">
        <v>24</v>
      </c>
      <c r="D22" s="4"/>
      <c r="E22" s="4" t="s">
        <v>24</v>
      </c>
      <c r="F22" s="4"/>
      <c r="G22" s="4" t="s">
        <v>57</v>
      </c>
      <c r="H22" s="4"/>
      <c r="I22" s="4" t="s">
        <v>58</v>
      </c>
      <c r="J22" s="4"/>
      <c r="K22" s="6">
        <v>0</v>
      </c>
      <c r="L22" s="4"/>
      <c r="M22" s="6">
        <v>0</v>
      </c>
      <c r="N22" s="4"/>
      <c r="O22" s="6">
        <v>105640</v>
      </c>
      <c r="P22" s="4"/>
      <c r="Q22" s="6">
        <v>98687224252</v>
      </c>
      <c r="R22" s="4"/>
      <c r="S22" s="6">
        <v>100095584598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105640</v>
      </c>
      <c r="AD22" s="4"/>
      <c r="AE22" s="6">
        <v>974336</v>
      </c>
      <c r="AF22" s="4"/>
      <c r="AG22" s="6">
        <v>98687224252</v>
      </c>
      <c r="AH22" s="4"/>
      <c r="AI22" s="6">
        <v>102910256780</v>
      </c>
      <c r="AJ22" s="4"/>
      <c r="AK22" s="9">
        <v>0.11592097972916258</v>
      </c>
    </row>
    <row r="23" spans="1:37">
      <c r="A23" s="1" t="s">
        <v>60</v>
      </c>
      <c r="C23" s="4" t="s">
        <v>24</v>
      </c>
      <c r="D23" s="4"/>
      <c r="E23" s="4" t="s">
        <v>24</v>
      </c>
      <c r="F23" s="4"/>
      <c r="G23" s="4" t="s">
        <v>61</v>
      </c>
      <c r="H23" s="4"/>
      <c r="I23" s="4" t="s">
        <v>62</v>
      </c>
      <c r="J23" s="4"/>
      <c r="K23" s="6">
        <v>0</v>
      </c>
      <c r="L23" s="4"/>
      <c r="M23" s="6">
        <v>0</v>
      </c>
      <c r="N23" s="4"/>
      <c r="O23" s="6">
        <v>111350</v>
      </c>
      <c r="P23" s="4"/>
      <c r="Q23" s="6">
        <v>100015901358</v>
      </c>
      <c r="R23" s="4"/>
      <c r="S23" s="6">
        <v>93453588966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111350</v>
      </c>
      <c r="AD23" s="4"/>
      <c r="AE23" s="6">
        <v>912006</v>
      </c>
      <c r="AF23" s="4"/>
      <c r="AG23" s="6">
        <v>100015901358</v>
      </c>
      <c r="AH23" s="4"/>
      <c r="AI23" s="6">
        <v>101533497983</v>
      </c>
      <c r="AJ23" s="4"/>
      <c r="AK23" s="9">
        <v>0.11437016027158253</v>
      </c>
    </row>
    <row r="24" spans="1:37">
      <c r="A24" s="1" t="s">
        <v>63</v>
      </c>
      <c r="C24" s="4" t="s">
        <v>24</v>
      </c>
      <c r="D24" s="4"/>
      <c r="E24" s="4" t="s">
        <v>24</v>
      </c>
      <c r="F24" s="4"/>
      <c r="G24" s="4" t="s">
        <v>64</v>
      </c>
      <c r="H24" s="4"/>
      <c r="I24" s="4" t="s">
        <v>65</v>
      </c>
      <c r="J24" s="4"/>
      <c r="K24" s="6">
        <v>15</v>
      </c>
      <c r="L24" s="4"/>
      <c r="M24" s="6">
        <v>15</v>
      </c>
      <c r="N24" s="4"/>
      <c r="O24" s="6">
        <v>15704</v>
      </c>
      <c r="P24" s="4"/>
      <c r="Q24" s="6">
        <v>15002080151</v>
      </c>
      <c r="R24" s="4"/>
      <c r="S24" s="6">
        <v>14218823435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15704</v>
      </c>
      <c r="AD24" s="4"/>
      <c r="AE24" s="6">
        <v>886073</v>
      </c>
      <c r="AF24" s="4"/>
      <c r="AG24" s="6">
        <v>15002080151</v>
      </c>
      <c r="AH24" s="4"/>
      <c r="AI24" s="6">
        <v>13912368318</v>
      </c>
      <c r="AJ24" s="4"/>
      <c r="AK24" s="9">
        <v>1.5671279192541548E-2</v>
      </c>
    </row>
    <row r="25" spans="1:37">
      <c r="A25" s="1" t="s">
        <v>66</v>
      </c>
      <c r="C25" s="4" t="s">
        <v>24</v>
      </c>
      <c r="D25" s="4"/>
      <c r="E25" s="4" t="s">
        <v>24</v>
      </c>
      <c r="F25" s="4"/>
      <c r="G25" s="4" t="s">
        <v>67</v>
      </c>
      <c r="H25" s="4"/>
      <c r="I25" s="4" t="s">
        <v>35</v>
      </c>
      <c r="J25" s="4"/>
      <c r="K25" s="6">
        <v>17</v>
      </c>
      <c r="L25" s="4"/>
      <c r="M25" s="6">
        <v>17</v>
      </c>
      <c r="N25" s="4"/>
      <c r="O25" s="6">
        <v>146677</v>
      </c>
      <c r="P25" s="4"/>
      <c r="Q25" s="6">
        <v>136785453516</v>
      </c>
      <c r="R25" s="4"/>
      <c r="S25" s="6">
        <v>133908546853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146677</v>
      </c>
      <c r="AD25" s="4"/>
      <c r="AE25" s="6">
        <v>886331</v>
      </c>
      <c r="AF25" s="4"/>
      <c r="AG25" s="6">
        <v>136785453516</v>
      </c>
      <c r="AH25" s="4"/>
      <c r="AI25" s="6">
        <v>129980808794</v>
      </c>
      <c r="AJ25" s="4"/>
      <c r="AK25" s="9">
        <v>0.14641400354874745</v>
      </c>
    </row>
    <row r="26" spans="1:37">
      <c r="A26" s="1" t="s">
        <v>68</v>
      </c>
      <c r="C26" s="4" t="s">
        <v>24</v>
      </c>
      <c r="D26" s="4"/>
      <c r="E26" s="4" t="s">
        <v>24</v>
      </c>
      <c r="F26" s="4"/>
      <c r="G26" s="4" t="s">
        <v>69</v>
      </c>
      <c r="H26" s="4"/>
      <c r="I26" s="4" t="s">
        <v>70</v>
      </c>
      <c r="J26" s="4"/>
      <c r="K26" s="6">
        <v>0</v>
      </c>
      <c r="L26" s="4"/>
      <c r="M26" s="6">
        <v>0</v>
      </c>
      <c r="N26" s="4"/>
      <c r="O26" s="6">
        <v>0</v>
      </c>
      <c r="P26" s="4"/>
      <c r="Q26" s="6">
        <v>0</v>
      </c>
      <c r="R26" s="4"/>
      <c r="S26" s="6">
        <v>0</v>
      </c>
      <c r="T26" s="4"/>
      <c r="U26" s="6">
        <v>27114</v>
      </c>
      <c r="V26" s="4"/>
      <c r="W26" s="6">
        <v>25004995032</v>
      </c>
      <c r="X26" s="4"/>
      <c r="Y26" s="6">
        <v>0</v>
      </c>
      <c r="Z26" s="4"/>
      <c r="AA26" s="6">
        <v>0</v>
      </c>
      <c r="AB26" s="4"/>
      <c r="AC26" s="6">
        <v>27114</v>
      </c>
      <c r="AD26" s="4"/>
      <c r="AE26" s="6">
        <v>922050</v>
      </c>
      <c r="AF26" s="4"/>
      <c r="AG26" s="6">
        <v>25004995032</v>
      </c>
      <c r="AH26" s="4"/>
      <c r="AI26" s="6">
        <v>24995932365</v>
      </c>
      <c r="AJ26" s="4"/>
      <c r="AK26" s="9">
        <v>2.8156114459893238E-2</v>
      </c>
    </row>
    <row r="27" spans="1:37" ht="24.75" thickBot="1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>
        <f>SUM(Q9:Q26)</f>
        <v>838025010421</v>
      </c>
      <c r="R27" s="4"/>
      <c r="S27" s="7">
        <f>SUM(S9:S26)</f>
        <v>848355678851</v>
      </c>
      <c r="T27" s="4"/>
      <c r="U27" s="4"/>
      <c r="V27" s="4"/>
      <c r="W27" s="7">
        <f>SUM(W9:W26)</f>
        <v>25004995032</v>
      </c>
      <c r="X27" s="4"/>
      <c r="Y27" s="4"/>
      <c r="Z27" s="4"/>
      <c r="AA27" s="7">
        <f>SUM(AA9:AA26)</f>
        <v>74840006855</v>
      </c>
      <c r="AB27" s="4"/>
      <c r="AC27" s="4"/>
      <c r="AD27" s="4"/>
      <c r="AE27" s="4"/>
      <c r="AF27" s="4"/>
      <c r="AG27" s="7">
        <f>SUM(AG9:AG26)</f>
        <v>794523865761</v>
      </c>
      <c r="AH27" s="4"/>
      <c r="AI27" s="7">
        <f>SUM(AI9:AI26)</f>
        <v>817130620276</v>
      </c>
      <c r="AJ27" s="4"/>
      <c r="AK27" s="10">
        <f>SUM(AK9:AK26)</f>
        <v>0.92043869127242339</v>
      </c>
    </row>
    <row r="28" spans="1:37" ht="24.75" thickTop="1"/>
    <row r="29" spans="1:37">
      <c r="AK29" s="3"/>
    </row>
  </sheetData>
  <mergeCells count="28"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8"/>
  <sheetViews>
    <sheetView rightToLeft="1" workbookViewId="0">
      <selection activeCell="I19" sqref="I19"/>
    </sheetView>
  </sheetViews>
  <sheetFormatPr defaultRowHeight="24"/>
  <cols>
    <col min="1" max="1" width="40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4.7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3" ht="24.75">
      <c r="A7" s="17" t="s">
        <v>3</v>
      </c>
      <c r="C7" s="17" t="s">
        <v>7</v>
      </c>
      <c r="E7" s="17" t="s">
        <v>71</v>
      </c>
      <c r="G7" s="17" t="s">
        <v>72</v>
      </c>
      <c r="I7" s="17" t="s">
        <v>73</v>
      </c>
      <c r="K7" s="17" t="s">
        <v>74</v>
      </c>
      <c r="M7" s="17" t="s">
        <v>75</v>
      </c>
    </row>
    <row r="8" spans="1:13">
      <c r="A8" s="1" t="s">
        <v>60</v>
      </c>
      <c r="C8" s="6">
        <v>111350</v>
      </c>
      <c r="D8" s="4"/>
      <c r="E8" s="6">
        <v>932700</v>
      </c>
      <c r="F8" s="4"/>
      <c r="G8" s="6">
        <v>912006.32479999994</v>
      </c>
      <c r="I8" s="4" t="s">
        <v>76</v>
      </c>
      <c r="K8" s="6">
        <v>101551904266.48</v>
      </c>
      <c r="M8" s="1" t="s">
        <v>176</v>
      </c>
    </row>
    <row r="9" spans="1:13">
      <c r="A9" s="1" t="s">
        <v>63</v>
      </c>
      <c r="C9" s="6">
        <v>15704</v>
      </c>
      <c r="D9" s="4"/>
      <c r="E9" s="6">
        <v>982100</v>
      </c>
      <c r="F9" s="4"/>
      <c r="G9" s="6">
        <v>886073</v>
      </c>
      <c r="I9" s="4" t="s">
        <v>77</v>
      </c>
      <c r="K9" s="6">
        <v>13914890392</v>
      </c>
      <c r="M9" s="1" t="s">
        <v>176</v>
      </c>
    </row>
    <row r="10" spans="1:13">
      <c r="A10" s="1" t="s">
        <v>66</v>
      </c>
      <c r="C10" s="6">
        <v>146677</v>
      </c>
      <c r="D10" s="4"/>
      <c r="E10" s="6">
        <v>982090</v>
      </c>
      <c r="F10" s="4"/>
      <c r="G10" s="6">
        <v>886331</v>
      </c>
      <c r="I10" s="4" t="s">
        <v>78</v>
      </c>
      <c r="K10" s="6">
        <v>130004372087</v>
      </c>
      <c r="M10" s="1" t="s">
        <v>176</v>
      </c>
    </row>
    <row r="11" spans="1:13">
      <c r="A11" s="1" t="s">
        <v>59</v>
      </c>
      <c r="C11" s="6">
        <v>105640</v>
      </c>
      <c r="D11" s="4"/>
      <c r="E11" s="6">
        <v>980550</v>
      </c>
      <c r="F11" s="4"/>
      <c r="G11" s="6">
        <v>974336.5453</v>
      </c>
      <c r="I11" s="4" t="s">
        <v>79</v>
      </c>
      <c r="K11" s="6">
        <v>102928912645.492</v>
      </c>
      <c r="M11" s="1" t="s">
        <v>176</v>
      </c>
    </row>
    <row r="12" spans="1:13">
      <c r="A12" s="1" t="s">
        <v>49</v>
      </c>
      <c r="C12" s="6">
        <v>127296</v>
      </c>
      <c r="D12" s="4"/>
      <c r="E12" s="6">
        <v>970000</v>
      </c>
      <c r="F12" s="4"/>
      <c r="G12" s="6">
        <v>965375.1679</v>
      </c>
      <c r="I12" s="4" t="s">
        <v>80</v>
      </c>
      <c r="K12" s="6">
        <v>122888397372.998</v>
      </c>
      <c r="M12" s="1" t="s">
        <v>176</v>
      </c>
    </row>
    <row r="13" spans="1:13">
      <c r="A13" s="1" t="s">
        <v>23</v>
      </c>
      <c r="C13" s="6">
        <v>78404</v>
      </c>
      <c r="D13" s="4"/>
      <c r="E13" s="6">
        <v>956580</v>
      </c>
      <c r="F13" s="4"/>
      <c r="G13" s="6">
        <v>946447.27419999999</v>
      </c>
      <c r="I13" s="4" t="s">
        <v>81</v>
      </c>
      <c r="K13" s="6">
        <v>74205252086.376801</v>
      </c>
      <c r="M13" s="1" t="s">
        <v>176</v>
      </c>
    </row>
    <row r="14" spans="1:13">
      <c r="A14" s="1" t="s">
        <v>46</v>
      </c>
      <c r="C14" s="6">
        <v>92790</v>
      </c>
      <c r="D14" s="4"/>
      <c r="E14" s="6">
        <v>950000</v>
      </c>
      <c r="F14" s="4"/>
      <c r="G14" s="6">
        <v>904996.97219999996</v>
      </c>
      <c r="I14" s="4" t="s">
        <v>82</v>
      </c>
      <c r="K14" s="6">
        <v>83974669050.438004</v>
      </c>
      <c r="M14" s="1" t="s">
        <v>176</v>
      </c>
    </row>
    <row r="15" spans="1:13">
      <c r="A15" s="1" t="s">
        <v>33</v>
      </c>
      <c r="C15" s="6">
        <v>54378</v>
      </c>
      <c r="D15" s="4"/>
      <c r="E15" s="6">
        <v>950480</v>
      </c>
      <c r="F15" s="4"/>
      <c r="G15" s="6">
        <v>924388.77740000002</v>
      </c>
      <c r="I15" s="4" t="s">
        <v>83</v>
      </c>
      <c r="K15" s="6">
        <v>50266412937.457199</v>
      </c>
      <c r="M15" s="1" t="s">
        <v>176</v>
      </c>
    </row>
    <row r="16" spans="1:13">
      <c r="A16" s="1" t="s">
        <v>56</v>
      </c>
      <c r="C16" s="6">
        <v>110766</v>
      </c>
      <c r="D16" s="4"/>
      <c r="E16" s="6">
        <v>980230</v>
      </c>
      <c r="F16" s="4"/>
      <c r="G16" s="6">
        <v>963050.54890000005</v>
      </c>
      <c r="I16" s="4" t="s">
        <v>84</v>
      </c>
      <c r="K16" s="6">
        <v>106673257099.457</v>
      </c>
      <c r="M16" s="1" t="s">
        <v>176</v>
      </c>
    </row>
    <row r="17" spans="3:11" ht="24.75" thickBot="1">
      <c r="C17" s="4"/>
      <c r="D17" s="4"/>
      <c r="E17" s="4"/>
      <c r="F17" s="4"/>
      <c r="G17" s="4"/>
      <c r="K17" s="7">
        <f>SUM(K8:K16)</f>
        <v>786408067937.69897</v>
      </c>
    </row>
    <row r="18" spans="3:11" ht="24.75" thickTop="1">
      <c r="K18" s="4"/>
    </row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ignoredErrors>
    <ignoredError sqref="I8:I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workbookViewId="0">
      <selection activeCell="M16" sqref="M1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86</v>
      </c>
      <c r="C6" s="17" t="s">
        <v>87</v>
      </c>
      <c r="D6" s="17" t="s">
        <v>87</v>
      </c>
      <c r="E6" s="17" t="s">
        <v>87</v>
      </c>
      <c r="F6" s="17" t="s">
        <v>87</v>
      </c>
      <c r="G6" s="17" t="s">
        <v>87</v>
      </c>
      <c r="H6" s="17" t="s">
        <v>87</v>
      </c>
      <c r="I6" s="17" t="s">
        <v>87</v>
      </c>
      <c r="K6" s="17" t="s">
        <v>6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.75">
      <c r="A7" s="17" t="s">
        <v>86</v>
      </c>
      <c r="C7" s="17" t="s">
        <v>88</v>
      </c>
      <c r="E7" s="17" t="s">
        <v>89</v>
      </c>
      <c r="G7" s="17" t="s">
        <v>90</v>
      </c>
      <c r="I7" s="17" t="s">
        <v>21</v>
      </c>
      <c r="K7" s="17" t="s">
        <v>91</v>
      </c>
      <c r="M7" s="17" t="s">
        <v>92</v>
      </c>
      <c r="O7" s="17" t="s">
        <v>93</v>
      </c>
      <c r="Q7" s="17" t="s">
        <v>91</v>
      </c>
      <c r="S7" s="17" t="s">
        <v>85</v>
      </c>
    </row>
    <row r="8" spans="1:19">
      <c r="A8" s="1" t="s">
        <v>94</v>
      </c>
      <c r="C8" s="4" t="s">
        <v>95</v>
      </c>
      <c r="D8" s="4"/>
      <c r="E8" s="4" t="s">
        <v>96</v>
      </c>
      <c r="F8" s="4"/>
      <c r="G8" s="4" t="s">
        <v>97</v>
      </c>
      <c r="H8" s="4"/>
      <c r="I8" s="6">
        <v>5</v>
      </c>
      <c r="J8" s="4"/>
      <c r="K8" s="6">
        <v>509349808</v>
      </c>
      <c r="L8" s="4"/>
      <c r="M8" s="6">
        <v>42082</v>
      </c>
      <c r="N8" s="4"/>
      <c r="O8" s="6">
        <v>500100000</v>
      </c>
      <c r="P8" s="4"/>
      <c r="Q8" s="6">
        <v>9291890</v>
      </c>
      <c r="R8" s="4"/>
      <c r="S8" s="9">
        <v>1.0466643715001802E-5</v>
      </c>
    </row>
    <row r="9" spans="1:19">
      <c r="A9" s="1" t="s">
        <v>94</v>
      </c>
      <c r="C9" s="4" t="s">
        <v>98</v>
      </c>
      <c r="D9" s="4"/>
      <c r="E9" s="4" t="s">
        <v>99</v>
      </c>
      <c r="F9" s="4"/>
      <c r="G9" s="4" t="s">
        <v>100</v>
      </c>
      <c r="H9" s="4"/>
      <c r="I9" s="6">
        <v>5</v>
      </c>
      <c r="J9" s="4"/>
      <c r="K9" s="6">
        <v>120018720</v>
      </c>
      <c r="L9" s="4"/>
      <c r="M9" s="6">
        <v>0</v>
      </c>
      <c r="N9" s="4"/>
      <c r="O9" s="6">
        <v>120012000</v>
      </c>
      <c r="P9" s="4"/>
      <c r="Q9" s="6">
        <v>6720</v>
      </c>
      <c r="R9" s="4"/>
      <c r="S9" s="9">
        <v>7.5695951808310365E-9</v>
      </c>
    </row>
    <row r="10" spans="1:19">
      <c r="A10" s="1" t="s">
        <v>101</v>
      </c>
      <c r="C10" s="4" t="s">
        <v>102</v>
      </c>
      <c r="D10" s="4"/>
      <c r="E10" s="4" t="s">
        <v>96</v>
      </c>
      <c r="F10" s="4"/>
      <c r="G10" s="4" t="s">
        <v>103</v>
      </c>
      <c r="H10" s="4"/>
      <c r="I10" s="6">
        <v>5</v>
      </c>
      <c r="J10" s="4"/>
      <c r="K10" s="6">
        <v>44096851584</v>
      </c>
      <c r="L10" s="4"/>
      <c r="M10" s="6">
        <v>85817870714</v>
      </c>
      <c r="N10" s="4"/>
      <c r="O10" s="6">
        <v>77758572429</v>
      </c>
      <c r="P10" s="4"/>
      <c r="Q10" s="6">
        <v>52156149869</v>
      </c>
      <c r="R10" s="4"/>
      <c r="S10" s="9">
        <v>5.8750139984982699E-2</v>
      </c>
    </row>
    <row r="11" spans="1:19">
      <c r="A11" s="1" t="s">
        <v>104</v>
      </c>
      <c r="C11" s="4" t="s">
        <v>105</v>
      </c>
      <c r="D11" s="4"/>
      <c r="E11" s="4" t="s">
        <v>96</v>
      </c>
      <c r="F11" s="4"/>
      <c r="G11" s="4" t="s">
        <v>106</v>
      </c>
      <c r="H11" s="4"/>
      <c r="I11" s="6">
        <v>5</v>
      </c>
      <c r="J11" s="4"/>
      <c r="K11" s="6">
        <v>729729214</v>
      </c>
      <c r="L11" s="4"/>
      <c r="M11" s="6">
        <v>408788499</v>
      </c>
      <c r="N11" s="4"/>
      <c r="O11" s="6">
        <v>1000220000</v>
      </c>
      <c r="P11" s="4"/>
      <c r="Q11" s="6">
        <v>138297713</v>
      </c>
      <c r="R11" s="4"/>
      <c r="S11" s="9">
        <v>1.5578239610785028E-4</v>
      </c>
    </row>
    <row r="12" spans="1:19" ht="24.75" thickBot="1">
      <c r="C12" s="4"/>
      <c r="D12" s="4"/>
      <c r="E12" s="4"/>
      <c r="F12" s="4"/>
      <c r="G12" s="4"/>
      <c r="H12" s="4"/>
      <c r="I12" s="4"/>
      <c r="J12" s="4"/>
      <c r="K12" s="7">
        <f>SUM(K8:K11)</f>
        <v>45455949326</v>
      </c>
      <c r="L12" s="4"/>
      <c r="M12" s="7">
        <f>SUM(M8:M11)</f>
        <v>86226701295</v>
      </c>
      <c r="N12" s="4"/>
      <c r="O12" s="7">
        <f>SUM(O8:O11)</f>
        <v>79378904429</v>
      </c>
      <c r="P12" s="4"/>
      <c r="Q12" s="7">
        <f>SUM(Q8:Q11)</f>
        <v>52303746192</v>
      </c>
      <c r="R12" s="4"/>
      <c r="S12" s="11">
        <f>SUM(S8:S11)</f>
        <v>5.8916396594400733E-2</v>
      </c>
    </row>
    <row r="13" spans="1:19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17"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</mergeCells>
  <pageMargins left="0.7" right="0.7" top="0.75" bottom="0.75" header="0.3" footer="0.3"/>
  <ignoredErrors>
    <ignoredError sqref="C8: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4"/>
  <sheetViews>
    <sheetView rightToLeft="1" topLeftCell="A4" workbookViewId="0">
      <selection activeCell="C7" sqref="C7"/>
    </sheetView>
  </sheetViews>
  <sheetFormatPr defaultRowHeight="24"/>
  <cols>
    <col min="1" max="1" width="32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24.7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21" ht="24.75">
      <c r="A6" s="17" t="s">
        <v>108</v>
      </c>
      <c r="B6" s="17" t="s">
        <v>108</v>
      </c>
      <c r="C6" s="17" t="s">
        <v>108</v>
      </c>
      <c r="D6" s="17" t="s">
        <v>108</v>
      </c>
      <c r="E6" s="17" t="s">
        <v>108</v>
      </c>
      <c r="F6" s="17" t="s">
        <v>108</v>
      </c>
      <c r="G6" s="17" t="s">
        <v>108</v>
      </c>
      <c r="I6" s="17" t="s">
        <v>109</v>
      </c>
      <c r="J6" s="17" t="s">
        <v>109</v>
      </c>
      <c r="K6" s="17" t="s">
        <v>109</v>
      </c>
      <c r="L6" s="17" t="s">
        <v>109</v>
      </c>
      <c r="M6" s="17" t="s">
        <v>109</v>
      </c>
      <c r="O6" s="17" t="s">
        <v>110</v>
      </c>
      <c r="P6" s="17" t="s">
        <v>110</v>
      </c>
      <c r="Q6" s="17" t="s">
        <v>110</v>
      </c>
      <c r="R6" s="17" t="s">
        <v>110</v>
      </c>
      <c r="S6" s="17" t="s">
        <v>110</v>
      </c>
    </row>
    <row r="7" spans="1:21" ht="24.75">
      <c r="A7" s="17" t="s">
        <v>111</v>
      </c>
      <c r="C7" s="17" t="s">
        <v>112</v>
      </c>
      <c r="E7" s="17" t="s">
        <v>20</v>
      </c>
      <c r="G7" s="17" t="s">
        <v>21</v>
      </c>
      <c r="I7" s="17" t="s">
        <v>113</v>
      </c>
      <c r="K7" s="17" t="s">
        <v>114</v>
      </c>
      <c r="M7" s="17" t="s">
        <v>115</v>
      </c>
      <c r="O7" s="17" t="s">
        <v>113</v>
      </c>
      <c r="Q7" s="17" t="s">
        <v>114</v>
      </c>
      <c r="S7" s="17" t="s">
        <v>115</v>
      </c>
    </row>
    <row r="8" spans="1:21">
      <c r="A8" s="1" t="s">
        <v>116</v>
      </c>
      <c r="C8" s="4" t="s">
        <v>177</v>
      </c>
      <c r="D8" s="4"/>
      <c r="E8" s="4" t="s">
        <v>118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3820286</v>
      </c>
      <c r="P8" s="4"/>
      <c r="Q8" s="6">
        <v>0</v>
      </c>
      <c r="R8" s="4"/>
      <c r="S8" s="6">
        <v>3820286</v>
      </c>
      <c r="T8" s="4"/>
      <c r="U8" s="4"/>
    </row>
    <row r="9" spans="1:21">
      <c r="A9" s="1" t="s">
        <v>63</v>
      </c>
      <c r="C9" s="4" t="s">
        <v>177</v>
      </c>
      <c r="D9" s="4"/>
      <c r="E9" s="4" t="s">
        <v>65</v>
      </c>
      <c r="F9" s="4"/>
      <c r="G9" s="6">
        <v>15</v>
      </c>
      <c r="H9" s="4"/>
      <c r="I9" s="6">
        <v>199006676</v>
      </c>
      <c r="J9" s="4"/>
      <c r="K9" s="6">
        <v>0</v>
      </c>
      <c r="L9" s="4"/>
      <c r="M9" s="6">
        <v>199006676</v>
      </c>
      <c r="N9" s="4"/>
      <c r="O9" s="6">
        <v>681849131</v>
      </c>
      <c r="P9" s="4"/>
      <c r="Q9" s="6">
        <v>0</v>
      </c>
      <c r="R9" s="4"/>
      <c r="S9" s="6">
        <v>681849131</v>
      </c>
      <c r="T9" s="4"/>
      <c r="U9" s="4"/>
    </row>
    <row r="10" spans="1:21">
      <c r="A10" s="1" t="s">
        <v>119</v>
      </c>
      <c r="C10" s="4" t="s">
        <v>177</v>
      </c>
      <c r="D10" s="4"/>
      <c r="E10" s="4" t="s">
        <v>120</v>
      </c>
      <c r="F10" s="4"/>
      <c r="G10" s="6">
        <v>16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37828264</v>
      </c>
      <c r="P10" s="4"/>
      <c r="Q10" s="6">
        <v>0</v>
      </c>
      <c r="R10" s="4"/>
      <c r="S10" s="6">
        <v>37828264</v>
      </c>
      <c r="T10" s="4"/>
      <c r="U10" s="4"/>
    </row>
    <row r="11" spans="1:21">
      <c r="A11" s="1" t="s">
        <v>66</v>
      </c>
      <c r="C11" s="4" t="s">
        <v>177</v>
      </c>
      <c r="D11" s="4"/>
      <c r="E11" s="4" t="s">
        <v>35</v>
      </c>
      <c r="F11" s="4"/>
      <c r="G11" s="6">
        <v>17</v>
      </c>
      <c r="H11" s="4"/>
      <c r="I11" s="6">
        <v>2091344580</v>
      </c>
      <c r="J11" s="4"/>
      <c r="K11" s="6">
        <v>0</v>
      </c>
      <c r="L11" s="4"/>
      <c r="M11" s="6">
        <v>2091344580</v>
      </c>
      <c r="N11" s="4"/>
      <c r="O11" s="6">
        <v>19074753015</v>
      </c>
      <c r="P11" s="4"/>
      <c r="Q11" s="6">
        <v>0</v>
      </c>
      <c r="R11" s="4"/>
      <c r="S11" s="6">
        <v>19074753015</v>
      </c>
      <c r="T11" s="4"/>
      <c r="U11" s="4"/>
    </row>
    <row r="12" spans="1:21">
      <c r="A12" s="1" t="s">
        <v>121</v>
      </c>
      <c r="C12" s="4" t="s">
        <v>177</v>
      </c>
      <c r="D12" s="4"/>
      <c r="E12" s="4" t="s">
        <v>122</v>
      </c>
      <c r="F12" s="4"/>
      <c r="G12" s="6">
        <v>17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453867290</v>
      </c>
      <c r="P12" s="4"/>
      <c r="Q12" s="6">
        <v>0</v>
      </c>
      <c r="R12" s="4"/>
      <c r="S12" s="6">
        <v>453867290</v>
      </c>
      <c r="T12" s="4"/>
      <c r="U12" s="4"/>
    </row>
    <row r="13" spans="1:21">
      <c r="A13" s="1" t="s">
        <v>46</v>
      </c>
      <c r="C13" s="4" t="s">
        <v>177</v>
      </c>
      <c r="D13" s="4"/>
      <c r="E13" s="4" t="s">
        <v>48</v>
      </c>
      <c r="F13" s="4"/>
      <c r="G13" s="6">
        <v>18</v>
      </c>
      <c r="H13" s="4"/>
      <c r="I13" s="6">
        <v>1367348425</v>
      </c>
      <c r="J13" s="4"/>
      <c r="K13" s="6">
        <v>0</v>
      </c>
      <c r="L13" s="4"/>
      <c r="M13" s="6">
        <v>1367348425</v>
      </c>
      <c r="N13" s="4"/>
      <c r="O13" s="6">
        <v>1603084211</v>
      </c>
      <c r="P13" s="4"/>
      <c r="Q13" s="6">
        <v>0</v>
      </c>
      <c r="R13" s="4"/>
      <c r="S13" s="6">
        <v>1603084211</v>
      </c>
      <c r="T13" s="4"/>
      <c r="U13" s="4"/>
    </row>
    <row r="14" spans="1:21">
      <c r="A14" s="1" t="s">
        <v>49</v>
      </c>
      <c r="C14" s="4" t="s">
        <v>177</v>
      </c>
      <c r="D14" s="4"/>
      <c r="E14" s="4" t="s">
        <v>51</v>
      </c>
      <c r="F14" s="4"/>
      <c r="G14" s="6">
        <v>21</v>
      </c>
      <c r="H14" s="4"/>
      <c r="I14" s="6">
        <v>2047207405</v>
      </c>
      <c r="J14" s="4"/>
      <c r="K14" s="6">
        <v>0</v>
      </c>
      <c r="L14" s="4"/>
      <c r="M14" s="6">
        <v>2047207405</v>
      </c>
      <c r="N14" s="4"/>
      <c r="O14" s="6">
        <v>7014978177</v>
      </c>
      <c r="P14" s="4"/>
      <c r="Q14" s="6">
        <v>0</v>
      </c>
      <c r="R14" s="4"/>
      <c r="S14" s="6">
        <v>7014978177</v>
      </c>
      <c r="T14" s="4"/>
      <c r="U14" s="4"/>
    </row>
    <row r="15" spans="1:21">
      <c r="A15" s="1" t="s">
        <v>23</v>
      </c>
      <c r="C15" s="4" t="s">
        <v>177</v>
      </c>
      <c r="D15" s="4"/>
      <c r="E15" s="4" t="s">
        <v>26</v>
      </c>
      <c r="F15" s="4"/>
      <c r="G15" s="6">
        <v>18</v>
      </c>
      <c r="H15" s="4"/>
      <c r="I15" s="6">
        <v>1153569861</v>
      </c>
      <c r="J15" s="4"/>
      <c r="K15" s="6">
        <v>0</v>
      </c>
      <c r="L15" s="4"/>
      <c r="M15" s="6">
        <v>1153569861</v>
      </c>
      <c r="N15" s="4"/>
      <c r="O15" s="6">
        <v>4331008008</v>
      </c>
      <c r="P15" s="4"/>
      <c r="Q15" s="6">
        <v>0</v>
      </c>
      <c r="R15" s="4"/>
      <c r="S15" s="6">
        <v>4331008008</v>
      </c>
      <c r="T15" s="4"/>
      <c r="U15" s="4"/>
    </row>
    <row r="16" spans="1:21">
      <c r="A16" s="1" t="s">
        <v>94</v>
      </c>
      <c r="C16" s="4" t="s">
        <v>177</v>
      </c>
      <c r="D16" s="4"/>
      <c r="E16" s="4" t="s">
        <v>177</v>
      </c>
      <c r="F16" s="4"/>
      <c r="G16" s="6">
        <v>5</v>
      </c>
      <c r="H16" s="4"/>
      <c r="I16" s="6">
        <v>42082</v>
      </c>
      <c r="J16" s="4"/>
      <c r="K16" s="6">
        <v>0</v>
      </c>
      <c r="L16" s="4"/>
      <c r="M16" s="6">
        <v>42082</v>
      </c>
      <c r="N16" s="4"/>
      <c r="O16" s="6">
        <v>4631862</v>
      </c>
      <c r="P16" s="4"/>
      <c r="Q16" s="6">
        <v>0</v>
      </c>
      <c r="R16" s="4"/>
      <c r="S16" s="6">
        <v>4631862</v>
      </c>
      <c r="T16" s="4"/>
      <c r="U16" s="4"/>
    </row>
    <row r="17" spans="1:21">
      <c r="A17" s="1" t="s">
        <v>101</v>
      </c>
      <c r="C17" s="4" t="s">
        <v>177</v>
      </c>
      <c r="D17" s="4"/>
      <c r="E17" s="4" t="s">
        <v>177</v>
      </c>
      <c r="F17" s="4"/>
      <c r="G17" s="6">
        <v>5</v>
      </c>
      <c r="H17" s="4"/>
      <c r="I17" s="6">
        <v>15314813</v>
      </c>
      <c r="J17" s="4"/>
      <c r="K17" s="6">
        <v>0</v>
      </c>
      <c r="L17" s="4"/>
      <c r="M17" s="6">
        <v>15314813</v>
      </c>
      <c r="N17" s="4"/>
      <c r="O17" s="6">
        <v>69220378</v>
      </c>
      <c r="P17" s="4"/>
      <c r="Q17" s="6">
        <v>0</v>
      </c>
      <c r="R17" s="4"/>
      <c r="S17" s="6">
        <v>69220378</v>
      </c>
      <c r="T17" s="4"/>
      <c r="U17" s="4"/>
    </row>
    <row r="18" spans="1:21">
      <c r="A18" s="1" t="s">
        <v>104</v>
      </c>
      <c r="C18" s="4" t="s">
        <v>177</v>
      </c>
      <c r="D18" s="4"/>
      <c r="E18" s="4" t="s">
        <v>177</v>
      </c>
      <c r="F18" s="4"/>
      <c r="G18" s="6">
        <v>5</v>
      </c>
      <c r="H18" s="4"/>
      <c r="I18" s="6">
        <v>3098849</v>
      </c>
      <c r="J18" s="4"/>
      <c r="K18" s="6">
        <v>0</v>
      </c>
      <c r="L18" s="4"/>
      <c r="M18" s="6">
        <v>3098849</v>
      </c>
      <c r="N18" s="4"/>
      <c r="O18" s="6">
        <v>3608937</v>
      </c>
      <c r="P18" s="4"/>
      <c r="Q18" s="6">
        <v>0</v>
      </c>
      <c r="R18" s="4"/>
      <c r="S18" s="6">
        <v>3608937</v>
      </c>
      <c r="T18" s="4"/>
      <c r="U18" s="4"/>
    </row>
    <row r="19" spans="1:21" ht="24.75" thickBot="1">
      <c r="C19" s="4"/>
      <c r="D19" s="4"/>
      <c r="E19" s="4"/>
      <c r="F19" s="4"/>
      <c r="G19" s="4"/>
      <c r="H19" s="4"/>
      <c r="I19" s="7">
        <f>SUM(I8:I18)</f>
        <v>6876932691</v>
      </c>
      <c r="J19" s="4"/>
      <c r="K19" s="7">
        <f>SUM(K8:K18)</f>
        <v>0</v>
      </c>
      <c r="L19" s="4"/>
      <c r="M19" s="7">
        <f>SUM(M8:M18)</f>
        <v>6876932691</v>
      </c>
      <c r="N19" s="4"/>
      <c r="O19" s="7">
        <f>SUM(O8:O18)</f>
        <v>33278649559</v>
      </c>
      <c r="P19" s="4"/>
      <c r="Q19" s="7">
        <f>SUM(Q8:Q18)</f>
        <v>0</v>
      </c>
      <c r="R19" s="4"/>
      <c r="S19" s="7">
        <f>SUM(S8:S18)</f>
        <v>33278649559</v>
      </c>
      <c r="T19" s="4"/>
      <c r="U19" s="4"/>
    </row>
    <row r="20" spans="1:21" ht="24.75" thickTop="1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6"/>
      <c r="O20" s="6"/>
      <c r="P20" s="6"/>
      <c r="Q20" s="6"/>
      <c r="R20" s="6"/>
      <c r="S20" s="6"/>
      <c r="T20" s="4"/>
      <c r="U20" s="4"/>
    </row>
    <row r="21" spans="1:2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6"/>
      <c r="O24" s="6"/>
      <c r="P24" s="6"/>
      <c r="Q24" s="6"/>
      <c r="R24" s="6"/>
      <c r="S24" s="6"/>
      <c r="T24" s="4"/>
      <c r="U24" s="4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ignoredErrors>
    <ignoredError sqref="M25:S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S12" sqref="S12"/>
    </sheetView>
  </sheetViews>
  <sheetFormatPr defaultRowHeight="24"/>
  <cols>
    <col min="1" max="1" width="24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.7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.75">
      <c r="A6" s="16" t="s">
        <v>3</v>
      </c>
      <c r="C6" s="17" t="s">
        <v>123</v>
      </c>
      <c r="D6" s="17" t="s">
        <v>123</v>
      </c>
      <c r="E6" s="17" t="s">
        <v>123</v>
      </c>
      <c r="F6" s="17" t="s">
        <v>123</v>
      </c>
      <c r="G6" s="17" t="s">
        <v>123</v>
      </c>
      <c r="I6" s="17" t="s">
        <v>109</v>
      </c>
      <c r="J6" s="17" t="s">
        <v>109</v>
      </c>
      <c r="K6" s="17" t="s">
        <v>109</v>
      </c>
      <c r="L6" s="17" t="s">
        <v>109</v>
      </c>
      <c r="M6" s="17" t="s">
        <v>109</v>
      </c>
      <c r="O6" s="17" t="s">
        <v>110</v>
      </c>
      <c r="P6" s="17" t="s">
        <v>110</v>
      </c>
      <c r="Q6" s="17" t="s">
        <v>110</v>
      </c>
      <c r="R6" s="17" t="s">
        <v>110</v>
      </c>
      <c r="S6" s="17" t="s">
        <v>110</v>
      </c>
    </row>
    <row r="7" spans="1:19" ht="24.75">
      <c r="A7" s="17" t="s">
        <v>3</v>
      </c>
      <c r="C7" s="17" t="s">
        <v>124</v>
      </c>
      <c r="E7" s="17" t="s">
        <v>125</v>
      </c>
      <c r="G7" s="17" t="s">
        <v>126</v>
      </c>
      <c r="I7" s="17" t="s">
        <v>127</v>
      </c>
      <c r="K7" s="17" t="s">
        <v>114</v>
      </c>
      <c r="M7" s="17" t="s">
        <v>128</v>
      </c>
      <c r="O7" s="17" t="s">
        <v>127</v>
      </c>
      <c r="Q7" s="17" t="s">
        <v>114</v>
      </c>
      <c r="S7" s="17" t="s">
        <v>128</v>
      </c>
    </row>
    <row r="8" spans="1:19">
      <c r="A8" s="1" t="s">
        <v>129</v>
      </c>
      <c r="C8" s="4" t="s">
        <v>130</v>
      </c>
      <c r="D8" s="4"/>
      <c r="E8" s="6">
        <v>2278729</v>
      </c>
      <c r="F8" s="4"/>
      <c r="G8" s="6">
        <v>530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1207726370</v>
      </c>
      <c r="P8" s="4"/>
      <c r="Q8" s="6">
        <v>91726053</v>
      </c>
      <c r="R8" s="4"/>
      <c r="S8" s="6">
        <v>1116000317</v>
      </c>
    </row>
    <row r="9" spans="1:19">
      <c r="A9" s="1" t="s">
        <v>131</v>
      </c>
      <c r="C9" s="4" t="s">
        <v>132</v>
      </c>
      <c r="D9" s="4"/>
      <c r="E9" s="6">
        <v>91983</v>
      </c>
      <c r="F9" s="4"/>
      <c r="G9" s="6">
        <v>900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82784700</v>
      </c>
      <c r="P9" s="4"/>
      <c r="Q9" s="6">
        <v>0</v>
      </c>
      <c r="R9" s="4"/>
      <c r="S9" s="6">
        <v>82784700</v>
      </c>
    </row>
    <row r="10" spans="1:19">
      <c r="A10" s="1" t="s">
        <v>133</v>
      </c>
      <c r="C10" s="4" t="s">
        <v>134</v>
      </c>
      <c r="D10" s="4"/>
      <c r="E10" s="6">
        <v>6497167</v>
      </c>
      <c r="F10" s="4"/>
      <c r="G10" s="6">
        <v>100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649716700</v>
      </c>
      <c r="P10" s="4"/>
      <c r="Q10" s="6">
        <v>0</v>
      </c>
      <c r="R10" s="4"/>
      <c r="S10" s="6">
        <v>649716700</v>
      </c>
    </row>
    <row r="11" spans="1:19" ht="24.75" thickBot="1">
      <c r="C11" s="4"/>
      <c r="D11" s="4"/>
      <c r="E11" s="4"/>
      <c r="F11" s="4"/>
      <c r="G11" s="4"/>
      <c r="H11" s="4"/>
      <c r="I11" s="7">
        <f>SUM(I8:I10)</f>
        <v>0</v>
      </c>
      <c r="J11" s="4"/>
      <c r="K11" s="7">
        <f>SUM(K8:K10)</f>
        <v>0</v>
      </c>
      <c r="L11" s="4"/>
      <c r="M11" s="7">
        <f>SUM(M8:M10)</f>
        <v>0</v>
      </c>
      <c r="N11" s="4"/>
      <c r="O11" s="7">
        <f>SUM(O8:O10)</f>
        <v>1940227770</v>
      </c>
      <c r="P11" s="4"/>
      <c r="Q11" s="7">
        <f>SUM(Q8:Q10)</f>
        <v>91726053</v>
      </c>
      <c r="R11" s="4"/>
      <c r="S11" s="7">
        <f>SUM(S8:S10)</f>
        <v>1848501717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6"/>
  <sheetViews>
    <sheetView rightToLeft="1" topLeftCell="A7" workbookViewId="0">
      <selection activeCell="Q24" sqref="Q24"/>
    </sheetView>
  </sheetViews>
  <sheetFormatPr defaultRowHeight="24"/>
  <cols>
    <col min="1" max="1" width="32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.7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.75">
      <c r="A6" s="16" t="s">
        <v>3</v>
      </c>
      <c r="C6" s="17" t="s">
        <v>109</v>
      </c>
      <c r="D6" s="17" t="s">
        <v>109</v>
      </c>
      <c r="E6" s="17" t="s">
        <v>109</v>
      </c>
      <c r="F6" s="17" t="s">
        <v>109</v>
      </c>
      <c r="G6" s="17" t="s">
        <v>109</v>
      </c>
      <c r="H6" s="17" t="s">
        <v>109</v>
      </c>
      <c r="I6" s="17" t="s">
        <v>109</v>
      </c>
      <c r="K6" s="17" t="s">
        <v>110</v>
      </c>
      <c r="L6" s="17" t="s">
        <v>110</v>
      </c>
      <c r="M6" s="17" t="s">
        <v>110</v>
      </c>
      <c r="N6" s="17" t="s">
        <v>110</v>
      </c>
      <c r="O6" s="17" t="s">
        <v>110</v>
      </c>
      <c r="P6" s="17" t="s">
        <v>110</v>
      </c>
      <c r="Q6" s="17" t="s">
        <v>110</v>
      </c>
    </row>
    <row r="7" spans="1:17" ht="24.75">
      <c r="A7" s="17" t="s">
        <v>3</v>
      </c>
      <c r="C7" s="17" t="s">
        <v>7</v>
      </c>
      <c r="E7" s="17" t="s">
        <v>135</v>
      </c>
      <c r="G7" s="17" t="s">
        <v>136</v>
      </c>
      <c r="I7" s="17" t="s">
        <v>137</v>
      </c>
      <c r="K7" s="17" t="s">
        <v>7</v>
      </c>
      <c r="M7" s="17" t="s">
        <v>135</v>
      </c>
      <c r="O7" s="17" t="s">
        <v>136</v>
      </c>
      <c r="Q7" s="17" t="s">
        <v>137</v>
      </c>
    </row>
    <row r="8" spans="1:17">
      <c r="A8" s="1" t="s">
        <v>60</v>
      </c>
      <c r="C8" s="12">
        <v>111350</v>
      </c>
      <c r="D8" s="12"/>
      <c r="E8" s="12">
        <v>101533497983</v>
      </c>
      <c r="F8" s="12"/>
      <c r="G8" s="12">
        <v>93453588966</v>
      </c>
      <c r="H8" s="12"/>
      <c r="I8" s="12">
        <f>E8-G8</f>
        <v>8079909017</v>
      </c>
      <c r="J8" s="12"/>
      <c r="K8" s="12">
        <v>111350</v>
      </c>
      <c r="L8" s="12"/>
      <c r="M8" s="12">
        <v>101533497983</v>
      </c>
      <c r="N8" s="12"/>
      <c r="O8" s="12">
        <v>100015901358</v>
      </c>
      <c r="P8" s="12"/>
      <c r="Q8" s="12">
        <f>M8-O8</f>
        <v>1517596625</v>
      </c>
    </row>
    <row r="9" spans="1:17">
      <c r="A9" s="1" t="s">
        <v>59</v>
      </c>
      <c r="C9" s="12">
        <v>105640</v>
      </c>
      <c r="D9" s="12"/>
      <c r="E9" s="12">
        <v>102910256780</v>
      </c>
      <c r="F9" s="12"/>
      <c r="G9" s="12">
        <v>100095584598</v>
      </c>
      <c r="H9" s="12"/>
      <c r="I9" s="12">
        <f t="shared" ref="I9:I23" si="0">E9-G9</f>
        <v>2814672182</v>
      </c>
      <c r="J9" s="12"/>
      <c r="K9" s="12">
        <v>105640</v>
      </c>
      <c r="L9" s="12"/>
      <c r="M9" s="12">
        <v>102910256780</v>
      </c>
      <c r="N9" s="12"/>
      <c r="O9" s="12">
        <v>98687224252</v>
      </c>
      <c r="P9" s="12"/>
      <c r="Q9" s="12">
        <f t="shared" ref="Q9:Q23" si="1">M9-O9</f>
        <v>4223032528</v>
      </c>
    </row>
    <row r="10" spans="1:17">
      <c r="A10" s="1" t="s">
        <v>49</v>
      </c>
      <c r="C10" s="12">
        <v>127296</v>
      </c>
      <c r="D10" s="12"/>
      <c r="E10" s="12">
        <v>122866123850</v>
      </c>
      <c r="F10" s="12"/>
      <c r="G10" s="12">
        <v>121012204698</v>
      </c>
      <c r="H10" s="12"/>
      <c r="I10" s="12">
        <f t="shared" si="0"/>
        <v>1853919152</v>
      </c>
      <c r="J10" s="12"/>
      <c r="K10" s="12">
        <v>127296</v>
      </c>
      <c r="L10" s="12"/>
      <c r="M10" s="12">
        <v>122866123850</v>
      </c>
      <c r="N10" s="12"/>
      <c r="O10" s="12">
        <v>123750734554</v>
      </c>
      <c r="P10" s="12"/>
      <c r="Q10" s="12">
        <f t="shared" si="1"/>
        <v>-884610704</v>
      </c>
    </row>
    <row r="11" spans="1:17">
      <c r="A11" s="1" t="s">
        <v>23</v>
      </c>
      <c r="C11" s="12">
        <v>78404</v>
      </c>
      <c r="D11" s="12"/>
      <c r="E11" s="12">
        <v>74191802384</v>
      </c>
      <c r="F11" s="12"/>
      <c r="G11" s="12">
        <v>73199801926</v>
      </c>
      <c r="H11" s="12"/>
      <c r="I11" s="12">
        <f t="shared" si="0"/>
        <v>992000458</v>
      </c>
      <c r="J11" s="12"/>
      <c r="K11" s="12">
        <v>78404</v>
      </c>
      <c r="L11" s="12"/>
      <c r="M11" s="12">
        <v>74191802384</v>
      </c>
      <c r="N11" s="12"/>
      <c r="O11" s="12">
        <v>75013292011</v>
      </c>
      <c r="P11" s="12"/>
      <c r="Q11" s="12">
        <f t="shared" si="1"/>
        <v>-821489627</v>
      </c>
    </row>
    <row r="12" spans="1:17">
      <c r="A12" s="1" t="s">
        <v>33</v>
      </c>
      <c r="C12" s="12">
        <v>54378</v>
      </c>
      <c r="D12" s="12"/>
      <c r="E12" s="12">
        <v>50257302150</v>
      </c>
      <c r="F12" s="12"/>
      <c r="G12" s="12">
        <v>49247640335</v>
      </c>
      <c r="H12" s="12"/>
      <c r="I12" s="12">
        <f t="shared" si="0"/>
        <v>1009661815</v>
      </c>
      <c r="J12" s="12"/>
      <c r="K12" s="12">
        <v>54378</v>
      </c>
      <c r="L12" s="12"/>
      <c r="M12" s="12">
        <v>50257302150</v>
      </c>
      <c r="N12" s="12"/>
      <c r="O12" s="12">
        <v>44594273653</v>
      </c>
      <c r="P12" s="12"/>
      <c r="Q12" s="12">
        <f t="shared" si="1"/>
        <v>5663028497</v>
      </c>
    </row>
    <row r="13" spans="1:17">
      <c r="A13" s="1" t="s">
        <v>56</v>
      </c>
      <c r="C13" s="12">
        <v>110766</v>
      </c>
      <c r="D13" s="12"/>
      <c r="E13" s="12">
        <v>106653922571</v>
      </c>
      <c r="F13" s="12"/>
      <c r="G13" s="12">
        <v>102455636269</v>
      </c>
      <c r="H13" s="12"/>
      <c r="I13" s="12">
        <f t="shared" si="0"/>
        <v>4198286302</v>
      </c>
      <c r="J13" s="12"/>
      <c r="K13" s="12">
        <v>110766</v>
      </c>
      <c r="L13" s="12"/>
      <c r="M13" s="12">
        <v>106653922571</v>
      </c>
      <c r="N13" s="12"/>
      <c r="O13" s="12">
        <v>90619550216</v>
      </c>
      <c r="P13" s="12"/>
      <c r="Q13" s="12">
        <f t="shared" si="1"/>
        <v>16034372355</v>
      </c>
    </row>
    <row r="14" spans="1:17">
      <c r="A14" s="1" t="s">
        <v>46</v>
      </c>
      <c r="C14" s="12">
        <v>92790</v>
      </c>
      <c r="D14" s="12"/>
      <c r="E14" s="12">
        <v>83959448641</v>
      </c>
      <c r="F14" s="12"/>
      <c r="G14" s="12">
        <v>81898350724</v>
      </c>
      <c r="H14" s="12"/>
      <c r="I14" s="12">
        <f t="shared" si="0"/>
        <v>2061097917</v>
      </c>
      <c r="J14" s="12"/>
      <c r="K14" s="12">
        <v>92790</v>
      </c>
      <c r="L14" s="12"/>
      <c r="M14" s="12">
        <v>83959448641</v>
      </c>
      <c r="N14" s="12"/>
      <c r="O14" s="12">
        <v>86606833987</v>
      </c>
      <c r="P14" s="12"/>
      <c r="Q14" s="12">
        <f t="shared" si="1"/>
        <v>-2647385346</v>
      </c>
    </row>
    <row r="15" spans="1:17">
      <c r="A15" s="1" t="s">
        <v>63</v>
      </c>
      <c r="C15" s="12">
        <v>15704</v>
      </c>
      <c r="D15" s="12"/>
      <c r="E15" s="12">
        <v>13912368318</v>
      </c>
      <c r="F15" s="12"/>
      <c r="G15" s="12">
        <v>14218823435</v>
      </c>
      <c r="H15" s="12"/>
      <c r="I15" s="12">
        <f t="shared" si="0"/>
        <v>-306455117</v>
      </c>
      <c r="J15" s="12"/>
      <c r="K15" s="12">
        <v>15704</v>
      </c>
      <c r="L15" s="12"/>
      <c r="M15" s="12">
        <v>13912368318</v>
      </c>
      <c r="N15" s="12"/>
      <c r="O15" s="12">
        <v>15002080151</v>
      </c>
      <c r="P15" s="12"/>
      <c r="Q15" s="12">
        <f t="shared" si="1"/>
        <v>-1089711833</v>
      </c>
    </row>
    <row r="16" spans="1:17">
      <c r="A16" s="1" t="s">
        <v>66</v>
      </c>
      <c r="C16" s="12">
        <v>146677</v>
      </c>
      <c r="D16" s="12"/>
      <c r="E16" s="12">
        <v>129980808794</v>
      </c>
      <c r="F16" s="12"/>
      <c r="G16" s="12">
        <v>133908546853</v>
      </c>
      <c r="H16" s="12"/>
      <c r="I16" s="12">
        <f t="shared" si="0"/>
        <v>-3927738059</v>
      </c>
      <c r="J16" s="12"/>
      <c r="K16" s="12">
        <v>146677</v>
      </c>
      <c r="L16" s="12"/>
      <c r="M16" s="12">
        <v>129980808794</v>
      </c>
      <c r="N16" s="12"/>
      <c r="O16" s="12">
        <v>139690386107</v>
      </c>
      <c r="P16" s="12"/>
      <c r="Q16" s="12">
        <f t="shared" si="1"/>
        <v>-9709577313</v>
      </c>
    </row>
    <row r="17" spans="1:17">
      <c r="A17" s="1" t="s">
        <v>27</v>
      </c>
      <c r="C17" s="12">
        <v>4300</v>
      </c>
      <c r="D17" s="12"/>
      <c r="E17" s="12">
        <v>3211775760</v>
      </c>
      <c r="F17" s="12"/>
      <c r="G17" s="12">
        <v>3134088843</v>
      </c>
      <c r="H17" s="12"/>
      <c r="I17" s="12">
        <f t="shared" si="0"/>
        <v>77686917</v>
      </c>
      <c r="J17" s="12"/>
      <c r="K17" s="12">
        <v>4300</v>
      </c>
      <c r="L17" s="12"/>
      <c r="M17" s="12">
        <v>3211775760</v>
      </c>
      <c r="N17" s="12"/>
      <c r="O17" s="12">
        <v>2737838278</v>
      </c>
      <c r="P17" s="12"/>
      <c r="Q17" s="12">
        <f t="shared" si="1"/>
        <v>473937482</v>
      </c>
    </row>
    <row r="18" spans="1:17">
      <c r="A18" s="1" t="s">
        <v>42</v>
      </c>
      <c r="C18" s="12">
        <v>28</v>
      </c>
      <c r="D18" s="12"/>
      <c r="E18" s="12">
        <v>21161923</v>
      </c>
      <c r="F18" s="12"/>
      <c r="G18" s="12">
        <v>20728002</v>
      </c>
      <c r="H18" s="12"/>
      <c r="I18" s="12">
        <f t="shared" si="0"/>
        <v>433921</v>
      </c>
      <c r="J18" s="12"/>
      <c r="K18" s="12">
        <v>28</v>
      </c>
      <c r="L18" s="12"/>
      <c r="M18" s="12">
        <v>21161923</v>
      </c>
      <c r="N18" s="12"/>
      <c r="O18" s="12">
        <v>18685025</v>
      </c>
      <c r="P18" s="12"/>
      <c r="Q18" s="12">
        <f t="shared" si="1"/>
        <v>2476898</v>
      </c>
    </row>
    <row r="19" spans="1:17">
      <c r="A19" s="1" t="s">
        <v>39</v>
      </c>
      <c r="C19" s="12">
        <v>28</v>
      </c>
      <c r="D19" s="12"/>
      <c r="E19" s="12">
        <v>27364199</v>
      </c>
      <c r="F19" s="12"/>
      <c r="G19" s="12">
        <v>26743271</v>
      </c>
      <c r="H19" s="12"/>
      <c r="I19" s="12">
        <f t="shared" si="0"/>
        <v>620928</v>
      </c>
      <c r="J19" s="12"/>
      <c r="K19" s="12">
        <v>28</v>
      </c>
      <c r="L19" s="12"/>
      <c r="M19" s="12">
        <v>27364199</v>
      </c>
      <c r="N19" s="12"/>
      <c r="O19" s="12">
        <v>23203593</v>
      </c>
      <c r="P19" s="12"/>
      <c r="Q19" s="12">
        <f t="shared" si="1"/>
        <v>4160606</v>
      </c>
    </row>
    <row r="20" spans="1:17">
      <c r="A20" s="1" t="s">
        <v>36</v>
      </c>
      <c r="C20" s="12">
        <v>14</v>
      </c>
      <c r="D20" s="12"/>
      <c r="E20" s="12">
        <v>13927335</v>
      </c>
      <c r="F20" s="12"/>
      <c r="G20" s="12">
        <v>13670481</v>
      </c>
      <c r="H20" s="12"/>
      <c r="I20" s="12">
        <f t="shared" si="0"/>
        <v>256854</v>
      </c>
      <c r="J20" s="12"/>
      <c r="K20" s="12">
        <v>14</v>
      </c>
      <c r="L20" s="12"/>
      <c r="M20" s="12">
        <v>13927335</v>
      </c>
      <c r="N20" s="12"/>
      <c r="O20" s="12">
        <v>11869568</v>
      </c>
      <c r="P20" s="12"/>
      <c r="Q20" s="12">
        <f t="shared" si="1"/>
        <v>2057767</v>
      </c>
    </row>
    <row r="21" spans="1:17">
      <c r="A21" s="1" t="s">
        <v>68</v>
      </c>
      <c r="C21" s="12">
        <v>27114</v>
      </c>
      <c r="D21" s="12"/>
      <c r="E21" s="12">
        <v>24995932365</v>
      </c>
      <c r="F21" s="12"/>
      <c r="G21" s="12">
        <v>25004995032</v>
      </c>
      <c r="H21" s="12"/>
      <c r="I21" s="12">
        <f t="shared" si="0"/>
        <v>-9062667</v>
      </c>
      <c r="J21" s="12"/>
      <c r="K21" s="12">
        <v>27114</v>
      </c>
      <c r="L21" s="12"/>
      <c r="M21" s="12">
        <v>24995932365</v>
      </c>
      <c r="N21" s="12"/>
      <c r="O21" s="12">
        <v>25004995032</v>
      </c>
      <c r="P21" s="12"/>
      <c r="Q21" s="12">
        <f t="shared" si="1"/>
        <v>-9062667</v>
      </c>
    </row>
    <row r="22" spans="1:17">
      <c r="A22" s="1" t="s">
        <v>30</v>
      </c>
      <c r="C22" s="12">
        <v>71</v>
      </c>
      <c r="D22" s="12"/>
      <c r="E22" s="12">
        <v>70620837</v>
      </c>
      <c r="F22" s="12"/>
      <c r="G22" s="12">
        <v>69276341</v>
      </c>
      <c r="H22" s="12"/>
      <c r="I22" s="12">
        <f t="shared" si="0"/>
        <v>1344496</v>
      </c>
      <c r="J22" s="12"/>
      <c r="K22" s="12">
        <v>71</v>
      </c>
      <c r="L22" s="12"/>
      <c r="M22" s="12">
        <v>70620837</v>
      </c>
      <c r="N22" s="12"/>
      <c r="O22" s="12">
        <v>60096996</v>
      </c>
      <c r="P22" s="12"/>
      <c r="Q22" s="12">
        <f t="shared" si="1"/>
        <v>10523841</v>
      </c>
    </row>
    <row r="23" spans="1:17">
      <c r="A23" s="1" t="s">
        <v>45</v>
      </c>
      <c r="C23" s="12">
        <v>3100</v>
      </c>
      <c r="D23" s="12"/>
      <c r="E23" s="12">
        <v>2524306386</v>
      </c>
      <c r="F23" s="12"/>
      <c r="G23" s="12">
        <v>2480077404</v>
      </c>
      <c r="H23" s="12"/>
      <c r="I23" s="12">
        <f t="shared" si="0"/>
        <v>44228982</v>
      </c>
      <c r="J23" s="12"/>
      <c r="K23" s="12">
        <v>3100</v>
      </c>
      <c r="L23" s="12"/>
      <c r="M23" s="12">
        <v>2524306386</v>
      </c>
      <c r="N23" s="12"/>
      <c r="O23" s="12">
        <v>2103619650</v>
      </c>
      <c r="P23" s="12"/>
      <c r="Q23" s="12">
        <f t="shared" si="1"/>
        <v>420686736</v>
      </c>
    </row>
    <row r="24" spans="1:17" ht="24.75" thickBot="1">
      <c r="C24" s="12"/>
      <c r="D24" s="12"/>
      <c r="E24" s="13">
        <f>SUM(E8:E23)</f>
        <v>817130620276</v>
      </c>
      <c r="F24" s="12"/>
      <c r="G24" s="13">
        <f>SUM(G8:G23)</f>
        <v>800239757178</v>
      </c>
      <c r="H24" s="12"/>
      <c r="I24" s="13">
        <f>SUM(I8:I23)</f>
        <v>16890863098</v>
      </c>
      <c r="J24" s="12"/>
      <c r="K24" s="12"/>
      <c r="L24" s="12"/>
      <c r="M24" s="13">
        <f>SUM(M8:M23)</f>
        <v>817130620276</v>
      </c>
      <c r="N24" s="12"/>
      <c r="O24" s="13">
        <f>SUM(O8:O23)</f>
        <v>803940584431</v>
      </c>
      <c r="P24" s="12"/>
      <c r="Q24" s="13">
        <f>SUM(Q8:Q23)</f>
        <v>13190035845</v>
      </c>
    </row>
    <row r="25" spans="1:17" ht="24.75" thickTop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51"/>
  <sheetViews>
    <sheetView rightToLeft="1" workbookViewId="0">
      <selection activeCell="M49" sqref="A48:M49"/>
    </sheetView>
  </sheetViews>
  <sheetFormatPr defaultRowHeight="24"/>
  <cols>
    <col min="1" max="1" width="32" style="1" bestFit="1" customWidth="1"/>
    <col min="2" max="2" width="1" style="1" customWidth="1"/>
    <col min="3" max="3" width="8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7.42578125" style="1" bestFit="1" customWidth="1"/>
    <col min="20" max="20" width="9.140625" style="1"/>
    <col min="21" max="21" width="12.42578125" style="1" bestFit="1" customWidth="1"/>
    <col min="22" max="22" width="14.28515625" style="1" bestFit="1" customWidth="1"/>
    <col min="23" max="16384" width="9.140625" style="1"/>
  </cols>
  <sheetData>
    <row r="2" spans="1:19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9" ht="24.7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9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9" ht="24.75">
      <c r="A6" s="16" t="s">
        <v>3</v>
      </c>
      <c r="C6" s="17" t="s">
        <v>109</v>
      </c>
      <c r="D6" s="17" t="s">
        <v>109</v>
      </c>
      <c r="E6" s="17" t="s">
        <v>109</v>
      </c>
      <c r="F6" s="17" t="s">
        <v>109</v>
      </c>
      <c r="G6" s="17" t="s">
        <v>109</v>
      </c>
      <c r="H6" s="17" t="s">
        <v>109</v>
      </c>
      <c r="I6" s="17" t="s">
        <v>109</v>
      </c>
      <c r="K6" s="17" t="s">
        <v>110</v>
      </c>
      <c r="L6" s="17" t="s">
        <v>110</v>
      </c>
      <c r="M6" s="17" t="s">
        <v>110</v>
      </c>
      <c r="N6" s="17" t="s">
        <v>110</v>
      </c>
      <c r="O6" s="17" t="s">
        <v>110</v>
      </c>
      <c r="P6" s="17" t="s">
        <v>110</v>
      </c>
      <c r="Q6" s="17" t="s">
        <v>110</v>
      </c>
    </row>
    <row r="7" spans="1:19" ht="24.75">
      <c r="A7" s="17" t="s">
        <v>3</v>
      </c>
      <c r="C7" s="17" t="s">
        <v>7</v>
      </c>
      <c r="E7" s="17" t="s">
        <v>135</v>
      </c>
      <c r="G7" s="17" t="s">
        <v>136</v>
      </c>
      <c r="I7" s="17" t="s">
        <v>138</v>
      </c>
      <c r="K7" s="17" t="s">
        <v>7</v>
      </c>
      <c r="M7" s="17" t="s">
        <v>135</v>
      </c>
      <c r="O7" s="17" t="s">
        <v>136</v>
      </c>
      <c r="Q7" s="17" t="s">
        <v>138</v>
      </c>
    </row>
    <row r="8" spans="1:19">
      <c r="A8" s="1" t="s">
        <v>139</v>
      </c>
      <c r="C8" s="12">
        <v>0</v>
      </c>
      <c r="D8" s="12"/>
      <c r="E8" s="12">
        <v>0</v>
      </c>
      <c r="F8" s="12"/>
      <c r="G8" s="12">
        <v>0</v>
      </c>
      <c r="H8" s="12"/>
      <c r="I8" s="12">
        <f>E8-G8</f>
        <v>0</v>
      </c>
      <c r="J8" s="12"/>
      <c r="K8" s="12">
        <v>300000</v>
      </c>
      <c r="L8" s="12"/>
      <c r="M8" s="12">
        <v>5669067150</v>
      </c>
      <c r="N8" s="12"/>
      <c r="O8" s="12">
        <v>5537588051</v>
      </c>
      <c r="P8" s="12"/>
      <c r="Q8" s="12">
        <f>M8-O8</f>
        <v>131479099</v>
      </c>
      <c r="R8" s="12"/>
      <c r="S8" s="12"/>
    </row>
    <row r="9" spans="1:19">
      <c r="A9" s="1" t="s">
        <v>140</v>
      </c>
      <c r="C9" s="12">
        <v>0</v>
      </c>
      <c r="D9" s="12"/>
      <c r="E9" s="12">
        <v>0</v>
      </c>
      <c r="F9" s="12"/>
      <c r="G9" s="12">
        <v>0</v>
      </c>
      <c r="H9" s="12"/>
      <c r="I9" s="12">
        <f t="shared" ref="I9:I43" si="0">E9-G9</f>
        <v>0</v>
      </c>
      <c r="J9" s="12"/>
      <c r="K9" s="12">
        <v>11000000</v>
      </c>
      <c r="L9" s="12"/>
      <c r="M9" s="12">
        <v>113628157500</v>
      </c>
      <c r="N9" s="12"/>
      <c r="O9" s="12">
        <v>109345328400</v>
      </c>
      <c r="P9" s="12"/>
      <c r="Q9" s="12">
        <f t="shared" ref="Q9:Q43" si="1">M9-O9</f>
        <v>4282829100</v>
      </c>
      <c r="R9" s="12"/>
      <c r="S9" s="12"/>
    </row>
    <row r="10" spans="1:19">
      <c r="A10" s="1" t="s">
        <v>141</v>
      </c>
      <c r="C10" s="12">
        <v>0</v>
      </c>
      <c r="D10" s="12"/>
      <c r="E10" s="12">
        <v>0</v>
      </c>
      <c r="F10" s="12"/>
      <c r="G10" s="12">
        <v>0</v>
      </c>
      <c r="H10" s="12"/>
      <c r="I10" s="12">
        <f t="shared" si="0"/>
        <v>0</v>
      </c>
      <c r="J10" s="12"/>
      <c r="K10" s="12">
        <v>4337498</v>
      </c>
      <c r="L10" s="12"/>
      <c r="M10" s="12">
        <v>24267934934</v>
      </c>
      <c r="N10" s="12"/>
      <c r="O10" s="12">
        <v>15228171216</v>
      </c>
      <c r="P10" s="12"/>
      <c r="Q10" s="12">
        <f t="shared" si="1"/>
        <v>9039763718</v>
      </c>
      <c r="R10" s="12"/>
      <c r="S10" s="12"/>
    </row>
    <row r="11" spans="1:19">
      <c r="A11" s="1" t="s">
        <v>133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 t="shared" si="0"/>
        <v>0</v>
      </c>
      <c r="J11" s="12"/>
      <c r="K11" s="12">
        <v>14097168</v>
      </c>
      <c r="L11" s="12"/>
      <c r="M11" s="12">
        <v>98882888648</v>
      </c>
      <c r="N11" s="12"/>
      <c r="O11" s="12">
        <v>89664136015</v>
      </c>
      <c r="P11" s="12"/>
      <c r="Q11" s="12">
        <f t="shared" si="1"/>
        <v>9218752633</v>
      </c>
      <c r="R11" s="12"/>
      <c r="S11" s="12"/>
    </row>
    <row r="12" spans="1:19">
      <c r="A12" s="1" t="s">
        <v>142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f t="shared" si="0"/>
        <v>0</v>
      </c>
      <c r="J12" s="12"/>
      <c r="K12" s="12">
        <v>900000</v>
      </c>
      <c r="L12" s="12"/>
      <c r="M12" s="12">
        <v>25059006655</v>
      </c>
      <c r="N12" s="12"/>
      <c r="O12" s="12">
        <v>23906061442</v>
      </c>
      <c r="P12" s="12"/>
      <c r="Q12" s="12">
        <f t="shared" si="1"/>
        <v>1152945213</v>
      </c>
      <c r="R12" s="12"/>
      <c r="S12" s="12"/>
    </row>
    <row r="13" spans="1:19">
      <c r="A13" s="1" t="s">
        <v>129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f t="shared" si="0"/>
        <v>0</v>
      </c>
      <c r="J13" s="12"/>
      <c r="K13" s="12">
        <v>2278729</v>
      </c>
      <c r="L13" s="12"/>
      <c r="M13" s="12">
        <v>15303906146</v>
      </c>
      <c r="N13" s="12"/>
      <c r="O13" s="12">
        <v>16122079827</v>
      </c>
      <c r="P13" s="12"/>
      <c r="Q13" s="12">
        <f t="shared" si="1"/>
        <v>-818173681</v>
      </c>
      <c r="R13" s="12"/>
      <c r="S13" s="12"/>
    </row>
    <row r="14" spans="1:19">
      <c r="A14" s="1" t="s">
        <v>131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f t="shared" si="0"/>
        <v>0</v>
      </c>
      <c r="J14" s="12"/>
      <c r="K14" s="12">
        <v>91983</v>
      </c>
      <c r="L14" s="12"/>
      <c r="M14" s="12">
        <v>1379764735</v>
      </c>
      <c r="N14" s="12"/>
      <c r="O14" s="12">
        <v>1440793189</v>
      </c>
      <c r="P14" s="12"/>
      <c r="Q14" s="12">
        <f t="shared" si="1"/>
        <v>-61028454</v>
      </c>
      <c r="R14" s="12"/>
      <c r="S14" s="12"/>
    </row>
    <row r="15" spans="1:19">
      <c r="A15" s="1" t="s">
        <v>54</v>
      </c>
      <c r="C15" s="12">
        <v>52374</v>
      </c>
      <c r="D15" s="12"/>
      <c r="E15" s="12">
        <v>52117006855</v>
      </c>
      <c r="F15" s="12"/>
      <c r="G15" s="12">
        <v>50219006862</v>
      </c>
      <c r="H15" s="12"/>
      <c r="I15" s="12">
        <f t="shared" si="0"/>
        <v>1897999993</v>
      </c>
      <c r="J15" s="12"/>
      <c r="K15" s="12">
        <v>52374</v>
      </c>
      <c r="L15" s="12"/>
      <c r="M15" s="12">
        <v>52117006855</v>
      </c>
      <c r="N15" s="12"/>
      <c r="O15" s="12">
        <v>50219006862</v>
      </c>
      <c r="P15" s="12"/>
      <c r="Q15" s="12">
        <f t="shared" si="1"/>
        <v>1897999993</v>
      </c>
      <c r="R15" s="12"/>
      <c r="S15" s="12"/>
    </row>
    <row r="16" spans="1:19">
      <c r="A16" s="1" t="s">
        <v>52</v>
      </c>
      <c r="C16" s="12">
        <v>22723</v>
      </c>
      <c r="D16" s="12"/>
      <c r="E16" s="12">
        <v>22723000000</v>
      </c>
      <c r="F16" s="12"/>
      <c r="G16" s="12">
        <v>19137285386</v>
      </c>
      <c r="H16" s="12"/>
      <c r="I16" s="12">
        <f t="shared" si="0"/>
        <v>3585714614</v>
      </c>
      <c r="J16" s="12"/>
      <c r="K16" s="12">
        <v>459897</v>
      </c>
      <c r="L16" s="12"/>
      <c r="M16" s="12">
        <v>424660929735</v>
      </c>
      <c r="N16" s="12"/>
      <c r="O16" s="12">
        <v>387324743088</v>
      </c>
      <c r="P16" s="12"/>
      <c r="Q16" s="12">
        <f t="shared" si="1"/>
        <v>37336186647</v>
      </c>
      <c r="R16" s="12"/>
      <c r="S16" s="12"/>
    </row>
    <row r="17" spans="1:19">
      <c r="A17" s="1" t="s">
        <v>143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0"/>
        <v>0</v>
      </c>
      <c r="J17" s="12"/>
      <c r="K17" s="12">
        <v>409</v>
      </c>
      <c r="L17" s="12"/>
      <c r="M17" s="12">
        <v>409000000</v>
      </c>
      <c r="N17" s="12"/>
      <c r="O17" s="12">
        <v>381114820</v>
      </c>
      <c r="P17" s="12"/>
      <c r="Q17" s="12">
        <f t="shared" si="1"/>
        <v>27885180</v>
      </c>
      <c r="R17" s="12"/>
      <c r="S17" s="12"/>
    </row>
    <row r="18" spans="1:19">
      <c r="A18" s="1" t="s">
        <v>144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f t="shared" si="0"/>
        <v>0</v>
      </c>
      <c r="J18" s="12"/>
      <c r="K18" s="12">
        <v>497725</v>
      </c>
      <c r="L18" s="12"/>
      <c r="M18" s="12">
        <v>423681784879</v>
      </c>
      <c r="N18" s="12"/>
      <c r="O18" s="12">
        <v>424364249238</v>
      </c>
      <c r="P18" s="12"/>
      <c r="Q18" s="12">
        <f t="shared" si="1"/>
        <v>-682464359</v>
      </c>
      <c r="R18" s="12"/>
      <c r="S18" s="12"/>
    </row>
    <row r="19" spans="1:19">
      <c r="A19" s="1" t="s">
        <v>56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0"/>
        <v>0</v>
      </c>
      <c r="J19" s="12"/>
      <c r="K19" s="12">
        <v>79234</v>
      </c>
      <c r="L19" s="12"/>
      <c r="M19" s="12">
        <v>70986903998</v>
      </c>
      <c r="N19" s="12"/>
      <c r="O19" s="12">
        <v>64822684231</v>
      </c>
      <c r="P19" s="12"/>
      <c r="Q19" s="12">
        <f t="shared" si="1"/>
        <v>6164219767</v>
      </c>
      <c r="R19" s="12"/>
      <c r="S19" s="12"/>
    </row>
    <row r="20" spans="1:19">
      <c r="A20" s="1" t="s">
        <v>119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0"/>
        <v>0</v>
      </c>
      <c r="J20" s="12"/>
      <c r="K20" s="12">
        <v>3900</v>
      </c>
      <c r="L20" s="12"/>
      <c r="M20" s="12">
        <v>3819825535</v>
      </c>
      <c r="N20" s="12"/>
      <c r="O20" s="12">
        <v>3725376853</v>
      </c>
      <c r="P20" s="12"/>
      <c r="Q20" s="12">
        <f t="shared" si="1"/>
        <v>94448682</v>
      </c>
      <c r="R20" s="12"/>
      <c r="S20" s="12"/>
    </row>
    <row r="21" spans="1:19">
      <c r="A21" s="1" t="s">
        <v>33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0"/>
        <v>0</v>
      </c>
      <c r="J21" s="12"/>
      <c r="K21" s="12">
        <v>142200</v>
      </c>
      <c r="L21" s="12"/>
      <c r="M21" s="12">
        <v>119995246925</v>
      </c>
      <c r="N21" s="12"/>
      <c r="O21" s="12">
        <v>116615280324</v>
      </c>
      <c r="P21" s="12"/>
      <c r="Q21" s="12">
        <f t="shared" si="1"/>
        <v>3379966601</v>
      </c>
      <c r="R21" s="12"/>
      <c r="S21" s="12"/>
    </row>
    <row r="22" spans="1:19">
      <c r="A22" s="1" t="s">
        <v>66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0"/>
        <v>0</v>
      </c>
      <c r="J22" s="12"/>
      <c r="K22" s="12">
        <v>85577</v>
      </c>
      <c r="L22" s="12"/>
      <c r="M22" s="12">
        <v>81985018923</v>
      </c>
      <c r="N22" s="12"/>
      <c r="O22" s="12">
        <v>81500740893</v>
      </c>
      <c r="P22" s="12"/>
      <c r="Q22" s="12">
        <f t="shared" si="1"/>
        <v>484278030</v>
      </c>
      <c r="R22" s="12"/>
      <c r="S22" s="12"/>
    </row>
    <row r="23" spans="1:19">
      <c r="A23" s="1" t="s">
        <v>145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0"/>
        <v>0</v>
      </c>
      <c r="J23" s="12"/>
      <c r="K23" s="12">
        <v>19</v>
      </c>
      <c r="L23" s="12"/>
      <c r="M23" s="12">
        <v>19000000</v>
      </c>
      <c r="N23" s="12"/>
      <c r="O23" s="12">
        <v>16719059</v>
      </c>
      <c r="P23" s="12"/>
      <c r="Q23" s="12">
        <f t="shared" si="1"/>
        <v>2280941</v>
      </c>
      <c r="R23" s="12"/>
      <c r="S23" s="12"/>
    </row>
    <row r="24" spans="1:19">
      <c r="A24" s="1" t="s">
        <v>146</v>
      </c>
      <c r="C24" s="12">
        <v>0</v>
      </c>
      <c r="D24" s="12"/>
      <c r="E24" s="12">
        <v>0</v>
      </c>
      <c r="F24" s="12"/>
      <c r="G24" s="12">
        <v>0</v>
      </c>
      <c r="H24" s="12"/>
      <c r="I24" s="12">
        <f t="shared" si="0"/>
        <v>0</v>
      </c>
      <c r="J24" s="12"/>
      <c r="K24" s="12">
        <v>120000</v>
      </c>
      <c r="L24" s="12"/>
      <c r="M24" s="12">
        <v>119103392386</v>
      </c>
      <c r="N24" s="12"/>
      <c r="O24" s="12">
        <v>110383111006</v>
      </c>
      <c r="P24" s="12"/>
      <c r="Q24" s="12">
        <f t="shared" si="1"/>
        <v>8720281380</v>
      </c>
      <c r="R24" s="12"/>
      <c r="S24" s="12"/>
    </row>
    <row r="25" spans="1:19">
      <c r="A25" s="1" t="s">
        <v>27</v>
      </c>
      <c r="C25" s="12">
        <v>0</v>
      </c>
      <c r="D25" s="12"/>
      <c r="E25" s="12">
        <v>0</v>
      </c>
      <c r="F25" s="12"/>
      <c r="G25" s="12">
        <v>0</v>
      </c>
      <c r="H25" s="12"/>
      <c r="I25" s="12">
        <f t="shared" si="0"/>
        <v>0</v>
      </c>
      <c r="J25" s="12"/>
      <c r="K25" s="12">
        <v>45600</v>
      </c>
      <c r="L25" s="12"/>
      <c r="M25" s="12">
        <v>30624798252</v>
      </c>
      <c r="N25" s="12"/>
      <c r="O25" s="12">
        <v>29033819865</v>
      </c>
      <c r="P25" s="12"/>
      <c r="Q25" s="12">
        <f t="shared" si="1"/>
        <v>1590978387</v>
      </c>
      <c r="R25" s="12"/>
      <c r="S25" s="12"/>
    </row>
    <row r="26" spans="1:19">
      <c r="A26" s="1" t="s">
        <v>147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0"/>
        <v>0</v>
      </c>
      <c r="J26" s="12"/>
      <c r="K26" s="12">
        <v>24300</v>
      </c>
      <c r="L26" s="12"/>
      <c r="M26" s="12">
        <v>17412653386</v>
      </c>
      <c r="N26" s="12"/>
      <c r="O26" s="12">
        <v>16196658823</v>
      </c>
      <c r="P26" s="12"/>
      <c r="Q26" s="12">
        <f t="shared" si="1"/>
        <v>1215994563</v>
      </c>
      <c r="R26" s="12"/>
      <c r="S26" s="12"/>
    </row>
    <row r="27" spans="1:19">
      <c r="A27" s="1" t="s">
        <v>148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0"/>
        <v>0</v>
      </c>
      <c r="J27" s="12"/>
      <c r="K27" s="12">
        <v>100000</v>
      </c>
      <c r="L27" s="12"/>
      <c r="M27" s="12">
        <v>95145568903</v>
      </c>
      <c r="N27" s="12"/>
      <c r="O27" s="12">
        <v>85468797782</v>
      </c>
      <c r="P27" s="12"/>
      <c r="Q27" s="12">
        <f t="shared" si="1"/>
        <v>9676771121</v>
      </c>
      <c r="R27" s="12"/>
      <c r="S27" s="12"/>
    </row>
    <row r="28" spans="1:19">
      <c r="A28" s="1" t="s">
        <v>149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f t="shared" si="0"/>
        <v>0</v>
      </c>
      <c r="J28" s="12"/>
      <c r="K28" s="12">
        <v>63300</v>
      </c>
      <c r="L28" s="12"/>
      <c r="M28" s="12">
        <v>45107297825</v>
      </c>
      <c r="N28" s="12"/>
      <c r="O28" s="12">
        <v>41404620052</v>
      </c>
      <c r="P28" s="12"/>
      <c r="Q28" s="12">
        <f t="shared" si="1"/>
        <v>3702677773</v>
      </c>
      <c r="R28" s="12"/>
      <c r="S28" s="12"/>
    </row>
    <row r="29" spans="1:19">
      <c r="A29" s="1" t="s">
        <v>59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f t="shared" si="0"/>
        <v>0</v>
      </c>
      <c r="J29" s="12"/>
      <c r="K29" s="12">
        <v>28190</v>
      </c>
      <c r="L29" s="12"/>
      <c r="M29" s="12">
        <v>26995206337</v>
      </c>
      <c r="N29" s="12"/>
      <c r="O29" s="12">
        <v>26334654030</v>
      </c>
      <c r="P29" s="12"/>
      <c r="Q29" s="12">
        <f t="shared" si="1"/>
        <v>660552307</v>
      </c>
      <c r="R29" s="12"/>
      <c r="S29" s="12"/>
    </row>
    <row r="30" spans="1:19">
      <c r="A30" s="1" t="s">
        <v>150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0"/>
        <v>0</v>
      </c>
      <c r="J30" s="12"/>
      <c r="K30" s="12">
        <v>10000</v>
      </c>
      <c r="L30" s="12"/>
      <c r="M30" s="12">
        <v>10000000000</v>
      </c>
      <c r="N30" s="12"/>
      <c r="O30" s="12">
        <v>8398477500</v>
      </c>
      <c r="P30" s="12"/>
      <c r="Q30" s="12">
        <f t="shared" si="1"/>
        <v>1601522500</v>
      </c>
      <c r="R30" s="12"/>
      <c r="S30" s="12"/>
    </row>
    <row r="31" spans="1:19">
      <c r="A31" s="1" t="s">
        <v>151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0"/>
        <v>0</v>
      </c>
      <c r="J31" s="12"/>
      <c r="K31" s="12">
        <v>28600</v>
      </c>
      <c r="L31" s="12"/>
      <c r="M31" s="12">
        <v>20059835498</v>
      </c>
      <c r="N31" s="12"/>
      <c r="O31" s="12">
        <v>17836016635</v>
      </c>
      <c r="P31" s="12"/>
      <c r="Q31" s="12">
        <f t="shared" si="1"/>
        <v>2223818863</v>
      </c>
      <c r="R31" s="12"/>
      <c r="S31" s="12"/>
    </row>
    <row r="32" spans="1:19">
      <c r="A32" s="1" t="s">
        <v>121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f t="shared" si="0"/>
        <v>0</v>
      </c>
      <c r="J32" s="12"/>
      <c r="K32" s="12">
        <v>153380</v>
      </c>
      <c r="L32" s="12"/>
      <c r="M32" s="12">
        <v>145533060468</v>
      </c>
      <c r="N32" s="12"/>
      <c r="O32" s="12">
        <v>146050028173</v>
      </c>
      <c r="P32" s="12"/>
      <c r="Q32" s="12">
        <f t="shared" si="1"/>
        <v>-516967705</v>
      </c>
      <c r="R32" s="12"/>
      <c r="S32" s="12"/>
    </row>
    <row r="33" spans="1:22">
      <c r="A33" s="1" t="s">
        <v>152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f t="shared" si="0"/>
        <v>0</v>
      </c>
      <c r="J33" s="12"/>
      <c r="K33" s="12">
        <v>42900</v>
      </c>
      <c r="L33" s="12"/>
      <c r="M33" s="12">
        <v>42516761445</v>
      </c>
      <c r="N33" s="12"/>
      <c r="O33" s="12">
        <v>42466733509</v>
      </c>
      <c r="P33" s="12"/>
      <c r="Q33" s="12">
        <f t="shared" si="1"/>
        <v>50027936</v>
      </c>
      <c r="R33" s="12"/>
      <c r="S33" s="12"/>
    </row>
    <row r="34" spans="1:22">
      <c r="A34" s="1" t="s">
        <v>153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f t="shared" si="0"/>
        <v>0</v>
      </c>
      <c r="J34" s="12"/>
      <c r="K34" s="12">
        <v>188245</v>
      </c>
      <c r="L34" s="12"/>
      <c r="M34" s="12">
        <v>179216118935</v>
      </c>
      <c r="N34" s="12"/>
      <c r="O34" s="12">
        <v>173441954988</v>
      </c>
      <c r="P34" s="12"/>
      <c r="Q34" s="12">
        <f t="shared" si="1"/>
        <v>5774163947</v>
      </c>
      <c r="R34" s="12"/>
      <c r="S34" s="12"/>
    </row>
    <row r="35" spans="1:22">
      <c r="A35" s="1" t="s">
        <v>154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f t="shared" si="0"/>
        <v>0</v>
      </c>
      <c r="J35" s="12"/>
      <c r="K35" s="12">
        <v>8700</v>
      </c>
      <c r="L35" s="12"/>
      <c r="M35" s="12">
        <v>6565134856</v>
      </c>
      <c r="N35" s="12"/>
      <c r="O35" s="12">
        <v>5583691772</v>
      </c>
      <c r="P35" s="12"/>
      <c r="Q35" s="12">
        <f t="shared" si="1"/>
        <v>981443084</v>
      </c>
      <c r="R35" s="12"/>
      <c r="S35" s="12"/>
    </row>
    <row r="36" spans="1:22">
      <c r="A36" s="1" t="s">
        <v>42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f t="shared" si="0"/>
        <v>0</v>
      </c>
      <c r="J36" s="12"/>
      <c r="K36" s="12">
        <v>64300</v>
      </c>
      <c r="L36" s="12"/>
      <c r="M36" s="12">
        <v>43453481637</v>
      </c>
      <c r="N36" s="12"/>
      <c r="O36" s="12">
        <v>42908826025</v>
      </c>
      <c r="P36" s="12"/>
      <c r="Q36" s="12">
        <f t="shared" si="1"/>
        <v>544655612</v>
      </c>
      <c r="R36" s="12"/>
      <c r="S36" s="12"/>
    </row>
    <row r="37" spans="1:22">
      <c r="A37" s="1" t="s">
        <v>30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f t="shared" si="0"/>
        <v>0</v>
      </c>
      <c r="J37" s="12"/>
      <c r="K37" s="12">
        <v>98500</v>
      </c>
      <c r="L37" s="12"/>
      <c r="M37" s="12">
        <v>84862635865</v>
      </c>
      <c r="N37" s="12"/>
      <c r="O37" s="12">
        <v>83374000722</v>
      </c>
      <c r="P37" s="12"/>
      <c r="Q37" s="12">
        <f t="shared" si="1"/>
        <v>1488635143</v>
      </c>
      <c r="R37" s="12"/>
      <c r="S37" s="12"/>
    </row>
    <row r="38" spans="1:22">
      <c r="A38" s="1" t="s">
        <v>155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f t="shared" si="0"/>
        <v>0</v>
      </c>
      <c r="J38" s="12"/>
      <c r="K38" s="12">
        <v>27</v>
      </c>
      <c r="L38" s="12"/>
      <c r="M38" s="12">
        <v>27000000</v>
      </c>
      <c r="N38" s="12"/>
      <c r="O38" s="12">
        <v>25656148</v>
      </c>
      <c r="P38" s="12"/>
      <c r="Q38" s="12">
        <f t="shared" si="1"/>
        <v>1343852</v>
      </c>
      <c r="R38" s="12"/>
      <c r="S38" s="12"/>
    </row>
    <row r="39" spans="1:22">
      <c r="A39" s="1" t="s">
        <v>156</v>
      </c>
      <c r="C39" s="12">
        <v>0</v>
      </c>
      <c r="D39" s="12"/>
      <c r="E39" s="12">
        <v>0</v>
      </c>
      <c r="F39" s="12"/>
      <c r="G39" s="12">
        <v>0</v>
      </c>
      <c r="H39" s="12"/>
      <c r="I39" s="12">
        <f t="shared" si="0"/>
        <v>0</v>
      </c>
      <c r="J39" s="12"/>
      <c r="K39" s="12">
        <v>46702</v>
      </c>
      <c r="L39" s="12"/>
      <c r="M39" s="12">
        <v>41417165781</v>
      </c>
      <c r="N39" s="12"/>
      <c r="O39" s="12">
        <v>40345549143</v>
      </c>
      <c r="P39" s="12"/>
      <c r="Q39" s="12">
        <f t="shared" si="1"/>
        <v>1071616638</v>
      </c>
      <c r="R39" s="12"/>
      <c r="S39" s="12"/>
    </row>
    <row r="40" spans="1:22">
      <c r="A40" s="1" t="s">
        <v>157</v>
      </c>
      <c r="C40" s="12">
        <v>0</v>
      </c>
      <c r="D40" s="12"/>
      <c r="E40" s="12">
        <v>0</v>
      </c>
      <c r="F40" s="12"/>
      <c r="G40" s="12">
        <v>0</v>
      </c>
      <c r="H40" s="12"/>
      <c r="I40" s="12">
        <f t="shared" si="0"/>
        <v>0</v>
      </c>
      <c r="J40" s="12"/>
      <c r="K40" s="12">
        <v>30000</v>
      </c>
      <c r="L40" s="12"/>
      <c r="M40" s="12">
        <v>28301468499</v>
      </c>
      <c r="N40" s="12"/>
      <c r="O40" s="12">
        <v>25402994872</v>
      </c>
      <c r="P40" s="12"/>
      <c r="Q40" s="12">
        <f t="shared" si="1"/>
        <v>2898473627</v>
      </c>
      <c r="R40" s="12"/>
      <c r="S40" s="12"/>
    </row>
    <row r="41" spans="1:22">
      <c r="A41" s="1" t="s">
        <v>158</v>
      </c>
      <c r="C41" s="12">
        <v>0</v>
      </c>
      <c r="D41" s="12"/>
      <c r="E41" s="12">
        <v>0</v>
      </c>
      <c r="F41" s="12"/>
      <c r="G41" s="12">
        <v>0</v>
      </c>
      <c r="H41" s="12"/>
      <c r="I41" s="12">
        <f t="shared" si="0"/>
        <v>0</v>
      </c>
      <c r="J41" s="12"/>
      <c r="K41" s="12">
        <v>561474</v>
      </c>
      <c r="L41" s="12"/>
      <c r="M41" s="12">
        <v>533786312443</v>
      </c>
      <c r="N41" s="12"/>
      <c r="O41" s="12">
        <v>493914912936</v>
      </c>
      <c r="P41" s="12"/>
      <c r="Q41" s="12">
        <f t="shared" si="1"/>
        <v>39871399507</v>
      </c>
      <c r="R41" s="12"/>
      <c r="S41" s="12"/>
    </row>
    <row r="42" spans="1:22">
      <c r="A42" s="1" t="s">
        <v>116</v>
      </c>
      <c r="C42" s="12">
        <v>0</v>
      </c>
      <c r="D42" s="12"/>
      <c r="E42" s="12">
        <v>0</v>
      </c>
      <c r="F42" s="12"/>
      <c r="G42" s="12">
        <v>0</v>
      </c>
      <c r="H42" s="12"/>
      <c r="I42" s="12">
        <f t="shared" si="0"/>
        <v>0</v>
      </c>
      <c r="J42" s="12"/>
      <c r="K42" s="12">
        <v>7770</v>
      </c>
      <c r="L42" s="12"/>
      <c r="M42" s="12">
        <v>7650509096</v>
      </c>
      <c r="N42" s="12"/>
      <c r="O42" s="12">
        <v>7541842033</v>
      </c>
      <c r="P42" s="12"/>
      <c r="Q42" s="12">
        <f t="shared" si="1"/>
        <v>108667063</v>
      </c>
      <c r="R42" s="12"/>
      <c r="S42" s="12"/>
    </row>
    <row r="43" spans="1:22">
      <c r="A43" s="1" t="s">
        <v>159</v>
      </c>
      <c r="C43" s="12">
        <v>0</v>
      </c>
      <c r="D43" s="12"/>
      <c r="E43" s="12">
        <v>0</v>
      </c>
      <c r="F43" s="12"/>
      <c r="G43" s="12">
        <v>0</v>
      </c>
      <c r="H43" s="12"/>
      <c r="I43" s="12">
        <f t="shared" si="0"/>
        <v>0</v>
      </c>
      <c r="J43" s="12"/>
      <c r="K43" s="12">
        <v>33100</v>
      </c>
      <c r="L43" s="12"/>
      <c r="M43" s="12">
        <v>22914255039</v>
      </c>
      <c r="N43" s="12"/>
      <c r="O43" s="12">
        <v>21330738102</v>
      </c>
      <c r="P43" s="12"/>
      <c r="Q43" s="12">
        <f t="shared" si="1"/>
        <v>1583516937</v>
      </c>
      <c r="R43" s="12"/>
      <c r="S43" s="12"/>
    </row>
    <row r="44" spans="1:22">
      <c r="A44" s="1" t="s">
        <v>45</v>
      </c>
      <c r="C44" s="12">
        <v>0</v>
      </c>
      <c r="D44" s="12"/>
      <c r="E44" s="12">
        <v>0</v>
      </c>
      <c r="F44" s="12"/>
      <c r="G44" s="12">
        <v>0</v>
      </c>
      <c r="H44" s="12"/>
      <c r="I44" s="12">
        <f>E44-G44</f>
        <v>0</v>
      </c>
      <c r="J44" s="12"/>
      <c r="K44" s="12">
        <v>126400</v>
      </c>
      <c r="L44" s="12"/>
      <c r="M44" s="12">
        <v>90886672812</v>
      </c>
      <c r="N44" s="12"/>
      <c r="O44" s="12">
        <v>85773394753</v>
      </c>
      <c r="P44" s="12"/>
      <c r="Q44" s="12">
        <f>M44-O44</f>
        <v>5113278059</v>
      </c>
      <c r="R44" s="12"/>
      <c r="S44" s="12"/>
    </row>
    <row r="45" spans="1:22" ht="24.75" thickBot="1">
      <c r="C45" s="12"/>
      <c r="D45" s="12"/>
      <c r="E45" s="13">
        <f>SUM(E8:E44)</f>
        <v>74840006855</v>
      </c>
      <c r="F45" s="12"/>
      <c r="G45" s="13">
        <f>SUM(G8:G44)</f>
        <v>69356292248</v>
      </c>
      <c r="H45" s="12"/>
      <c r="I45" s="13">
        <f>SUM(I8:I44)</f>
        <v>5483714607</v>
      </c>
      <c r="J45" s="12"/>
      <c r="K45" s="12"/>
      <c r="L45" s="12"/>
      <c r="M45" s="13">
        <f>SUM(SUM(M8:M44))</f>
        <v>3053444772081</v>
      </c>
      <c r="N45" s="12"/>
      <c r="O45" s="13">
        <f>SUM(O8:O44)</f>
        <v>2893430552377</v>
      </c>
      <c r="P45" s="12"/>
      <c r="Q45" s="13">
        <f>SUM(Q8:Q44)</f>
        <v>160014219704</v>
      </c>
      <c r="R45" s="12"/>
      <c r="S45" s="12"/>
      <c r="T45" s="18"/>
      <c r="U45" s="3"/>
      <c r="V45" s="3"/>
    </row>
    <row r="46" spans="1:22" ht="24.75" thickTop="1">
      <c r="I46" s="15"/>
      <c r="J46" s="15"/>
      <c r="K46" s="15"/>
      <c r="L46" s="15"/>
      <c r="M46" s="15"/>
      <c r="N46" s="15"/>
      <c r="O46" s="15"/>
      <c r="P46" s="15"/>
      <c r="Q46" s="15"/>
      <c r="T46" s="18"/>
      <c r="U46" s="3"/>
    </row>
    <row r="47" spans="1:22">
      <c r="I47" s="6"/>
      <c r="J47" s="6"/>
      <c r="K47" s="6"/>
      <c r="L47" s="6"/>
      <c r="M47" s="6"/>
      <c r="N47" s="6"/>
      <c r="O47" s="6"/>
      <c r="P47" s="6"/>
      <c r="Q47" s="6"/>
      <c r="T47" s="18"/>
      <c r="U47" s="3"/>
      <c r="V47" s="3"/>
    </row>
    <row r="48" spans="1:22">
      <c r="I48" s="6"/>
      <c r="J48" s="6"/>
      <c r="K48" s="6"/>
      <c r="L48" s="6"/>
      <c r="M48" s="6"/>
      <c r="N48" s="6"/>
      <c r="O48" s="6"/>
      <c r="P48" s="6"/>
      <c r="Q48" s="6"/>
      <c r="T48" s="14"/>
    </row>
    <row r="49" spans="9:22">
      <c r="I49" s="6"/>
      <c r="J49" s="6"/>
      <c r="K49" s="6"/>
      <c r="L49" s="6"/>
      <c r="M49" s="6"/>
      <c r="N49" s="6"/>
      <c r="O49" s="6"/>
      <c r="P49" s="6"/>
      <c r="Q49" s="6"/>
      <c r="T49" s="14"/>
      <c r="U49" s="3"/>
      <c r="V49" s="3"/>
    </row>
    <row r="50" spans="9:22">
      <c r="Q50" s="6"/>
      <c r="T50" s="14"/>
      <c r="U50" s="3"/>
      <c r="V50" s="3"/>
    </row>
    <row r="51" spans="9:22">
      <c r="Q51" s="6"/>
    </row>
  </sheetData>
  <mergeCells count="15">
    <mergeCell ref="A4:Q4"/>
    <mergeCell ref="A3:Q3"/>
    <mergeCell ref="A2:Q2"/>
    <mergeCell ref="T45:T47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25"/>
  <sheetViews>
    <sheetView rightToLeft="1" topLeftCell="A3" workbookViewId="0">
      <selection activeCell="K20" sqref="K20"/>
    </sheetView>
  </sheetViews>
  <sheetFormatPr defaultRowHeight="24"/>
  <cols>
    <col min="1" max="1" width="30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5" ht="24.7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5" ht="24.7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5" ht="24.7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5" ht="24.75">
      <c r="A6" s="16" t="s">
        <v>3</v>
      </c>
      <c r="C6" s="17" t="s">
        <v>109</v>
      </c>
      <c r="D6" s="17" t="s">
        <v>109</v>
      </c>
      <c r="E6" s="17" t="s">
        <v>109</v>
      </c>
      <c r="F6" s="17" t="s">
        <v>109</v>
      </c>
      <c r="G6" s="17" t="s">
        <v>109</v>
      </c>
      <c r="H6" s="17" t="s">
        <v>109</v>
      </c>
      <c r="I6" s="17" t="s">
        <v>109</v>
      </c>
      <c r="J6" s="17" t="s">
        <v>109</v>
      </c>
      <c r="K6" s="17" t="s">
        <v>109</v>
      </c>
      <c r="M6" s="17" t="s">
        <v>110</v>
      </c>
      <c r="N6" s="17" t="s">
        <v>110</v>
      </c>
      <c r="O6" s="17" t="s">
        <v>110</v>
      </c>
      <c r="P6" s="17" t="s">
        <v>110</v>
      </c>
      <c r="Q6" s="17" t="s">
        <v>110</v>
      </c>
      <c r="R6" s="17" t="s">
        <v>110</v>
      </c>
      <c r="S6" s="17" t="s">
        <v>110</v>
      </c>
      <c r="T6" s="17" t="s">
        <v>110</v>
      </c>
      <c r="U6" s="17" t="s">
        <v>110</v>
      </c>
    </row>
    <row r="7" spans="1:25" ht="24.75">
      <c r="A7" s="17" t="s">
        <v>3</v>
      </c>
      <c r="C7" s="17" t="s">
        <v>160</v>
      </c>
      <c r="E7" s="17" t="s">
        <v>161</v>
      </c>
      <c r="G7" s="17" t="s">
        <v>162</v>
      </c>
      <c r="I7" s="17" t="s">
        <v>91</v>
      </c>
      <c r="K7" s="17" t="s">
        <v>163</v>
      </c>
      <c r="M7" s="17" t="s">
        <v>160</v>
      </c>
      <c r="O7" s="17" t="s">
        <v>161</v>
      </c>
      <c r="Q7" s="17" t="s">
        <v>162</v>
      </c>
      <c r="S7" s="17" t="s">
        <v>91</v>
      </c>
      <c r="U7" s="17" t="s">
        <v>163</v>
      </c>
    </row>
    <row r="8" spans="1:25">
      <c r="A8" s="1" t="s">
        <v>139</v>
      </c>
      <c r="C8" s="6">
        <v>0</v>
      </c>
      <c r="D8" s="4"/>
      <c r="E8" s="6">
        <v>0</v>
      </c>
      <c r="F8" s="4"/>
      <c r="G8" s="6">
        <v>0</v>
      </c>
      <c r="H8" s="4"/>
      <c r="I8" s="6">
        <v>0</v>
      </c>
      <c r="J8" s="4"/>
      <c r="K8" s="8">
        <v>0</v>
      </c>
      <c r="L8" s="4"/>
      <c r="M8" s="6">
        <v>0</v>
      </c>
      <c r="N8" s="4"/>
      <c r="O8" s="6">
        <v>0</v>
      </c>
      <c r="P8" s="4"/>
      <c r="Q8" s="6">
        <v>131479099</v>
      </c>
      <c r="R8" s="4"/>
      <c r="S8" s="6">
        <v>131479099</v>
      </c>
      <c r="T8" s="4"/>
      <c r="U8" s="9">
        <f>S8/$S$15</f>
        <v>5.1722012891367722E-3</v>
      </c>
      <c r="V8" s="4"/>
      <c r="W8" s="4"/>
      <c r="X8" s="4"/>
      <c r="Y8" s="4"/>
    </row>
    <row r="9" spans="1:25">
      <c r="A9" s="1" t="s">
        <v>140</v>
      </c>
      <c r="C9" s="6">
        <v>0</v>
      </c>
      <c r="D9" s="4"/>
      <c r="E9" s="6">
        <v>0</v>
      </c>
      <c r="F9" s="4"/>
      <c r="G9" s="6">
        <v>0</v>
      </c>
      <c r="H9" s="4"/>
      <c r="I9" s="6">
        <v>0</v>
      </c>
      <c r="J9" s="4"/>
      <c r="K9" s="8">
        <v>0</v>
      </c>
      <c r="L9" s="4"/>
      <c r="M9" s="6">
        <v>0</v>
      </c>
      <c r="N9" s="4"/>
      <c r="O9" s="6">
        <v>0</v>
      </c>
      <c r="P9" s="4"/>
      <c r="Q9" s="6">
        <v>4908096600</v>
      </c>
      <c r="R9" s="4"/>
      <c r="S9" s="6">
        <v>4908096600</v>
      </c>
      <c r="T9" s="4"/>
      <c r="U9" s="9">
        <f t="shared" ref="U9:U14" si="0">S9/$S$15</f>
        <v>0.19307755951178074</v>
      </c>
      <c r="V9" s="4"/>
      <c r="W9" s="4"/>
      <c r="X9" s="4"/>
      <c r="Y9" s="4"/>
    </row>
    <row r="10" spans="1:25">
      <c r="A10" s="1" t="s">
        <v>141</v>
      </c>
      <c r="C10" s="6">
        <v>0</v>
      </c>
      <c r="D10" s="4"/>
      <c r="E10" s="6">
        <v>0</v>
      </c>
      <c r="F10" s="4"/>
      <c r="G10" s="6">
        <v>0</v>
      </c>
      <c r="H10" s="4"/>
      <c r="I10" s="6">
        <v>0</v>
      </c>
      <c r="J10" s="4"/>
      <c r="K10" s="8">
        <v>0</v>
      </c>
      <c r="L10" s="4"/>
      <c r="M10" s="6">
        <v>0</v>
      </c>
      <c r="N10" s="4"/>
      <c r="O10" s="6">
        <v>0</v>
      </c>
      <c r="P10" s="4"/>
      <c r="Q10" s="6">
        <v>9039763718</v>
      </c>
      <c r="R10" s="4"/>
      <c r="S10" s="6">
        <v>9039763718</v>
      </c>
      <c r="T10" s="4"/>
      <c r="U10" s="9">
        <f t="shared" si="0"/>
        <v>0.35561148434498646</v>
      </c>
      <c r="V10" s="4"/>
      <c r="W10" s="4"/>
      <c r="X10" s="4"/>
      <c r="Y10" s="4"/>
    </row>
    <row r="11" spans="1:25">
      <c r="A11" s="1" t="s">
        <v>133</v>
      </c>
      <c r="C11" s="6">
        <v>0</v>
      </c>
      <c r="D11" s="4"/>
      <c r="E11" s="6">
        <v>0</v>
      </c>
      <c r="F11" s="4"/>
      <c r="G11" s="6">
        <v>0</v>
      </c>
      <c r="H11" s="4"/>
      <c r="I11" s="6">
        <v>0</v>
      </c>
      <c r="J11" s="4"/>
      <c r="K11" s="8">
        <v>0</v>
      </c>
      <c r="L11" s="4"/>
      <c r="M11" s="6">
        <v>649716700</v>
      </c>
      <c r="N11" s="4"/>
      <c r="O11" s="6">
        <v>0</v>
      </c>
      <c r="P11" s="4"/>
      <c r="Q11" s="6">
        <v>9218752633</v>
      </c>
      <c r="R11" s="4"/>
      <c r="S11" s="6">
        <v>9868469333</v>
      </c>
      <c r="T11" s="4"/>
      <c r="U11" s="9">
        <f t="shared" si="0"/>
        <v>0.38821158795702809</v>
      </c>
      <c r="V11" s="4"/>
      <c r="W11" s="4"/>
      <c r="X11" s="4"/>
      <c r="Y11" s="4"/>
    </row>
    <row r="12" spans="1:25">
      <c r="A12" s="1" t="s">
        <v>142</v>
      </c>
      <c r="C12" s="6">
        <v>0</v>
      </c>
      <c r="D12" s="4"/>
      <c r="E12" s="6">
        <v>0</v>
      </c>
      <c r="F12" s="4"/>
      <c r="G12" s="6">
        <v>0</v>
      </c>
      <c r="H12" s="4"/>
      <c r="I12" s="6">
        <v>0</v>
      </c>
      <c r="J12" s="4"/>
      <c r="K12" s="8">
        <v>0</v>
      </c>
      <c r="L12" s="4"/>
      <c r="M12" s="6">
        <v>0</v>
      </c>
      <c r="N12" s="4"/>
      <c r="O12" s="6">
        <v>0</v>
      </c>
      <c r="P12" s="4"/>
      <c r="Q12" s="6">
        <v>1152945213</v>
      </c>
      <c r="R12" s="4"/>
      <c r="S12" s="6">
        <v>1152945213</v>
      </c>
      <c r="T12" s="4"/>
      <c r="U12" s="9">
        <f t="shared" si="0"/>
        <v>4.5355229556164445E-2</v>
      </c>
      <c r="V12" s="4"/>
      <c r="W12" s="4"/>
      <c r="X12" s="4"/>
      <c r="Y12" s="4"/>
    </row>
    <row r="13" spans="1:25">
      <c r="A13" s="1" t="s">
        <v>129</v>
      </c>
      <c r="C13" s="6">
        <v>0</v>
      </c>
      <c r="D13" s="4"/>
      <c r="E13" s="6">
        <v>0</v>
      </c>
      <c r="F13" s="4"/>
      <c r="G13" s="6">
        <v>0</v>
      </c>
      <c r="H13" s="4"/>
      <c r="I13" s="6">
        <v>0</v>
      </c>
      <c r="J13" s="4"/>
      <c r="K13" s="8">
        <v>0</v>
      </c>
      <c r="L13" s="4"/>
      <c r="M13" s="6">
        <v>1116000317</v>
      </c>
      <c r="N13" s="4"/>
      <c r="O13" s="6">
        <v>0</v>
      </c>
      <c r="P13" s="4"/>
      <c r="Q13" s="6">
        <v>-818173681</v>
      </c>
      <c r="R13" s="4"/>
      <c r="S13" s="6">
        <v>297826636</v>
      </c>
      <c r="T13" s="4"/>
      <c r="U13" s="9">
        <f t="shared" si="0"/>
        <v>1.1716077478280166E-2</v>
      </c>
      <c r="V13" s="4"/>
      <c r="W13" s="4"/>
      <c r="X13" s="4"/>
      <c r="Y13" s="4"/>
    </row>
    <row r="14" spans="1:25">
      <c r="A14" s="1" t="s">
        <v>131</v>
      </c>
      <c r="C14" s="6">
        <v>0</v>
      </c>
      <c r="D14" s="4"/>
      <c r="E14" s="6">
        <v>0</v>
      </c>
      <c r="F14" s="4"/>
      <c r="G14" s="6">
        <v>0</v>
      </c>
      <c r="H14" s="4"/>
      <c r="I14" s="6">
        <v>0</v>
      </c>
      <c r="J14" s="4"/>
      <c r="K14" s="8">
        <v>0</v>
      </c>
      <c r="L14" s="4"/>
      <c r="M14" s="6">
        <v>82784700</v>
      </c>
      <c r="N14" s="4"/>
      <c r="O14" s="6">
        <v>0</v>
      </c>
      <c r="P14" s="4"/>
      <c r="Q14" s="6">
        <v>-61028454</v>
      </c>
      <c r="R14" s="4"/>
      <c r="S14" s="6">
        <v>21756246</v>
      </c>
      <c r="T14" s="4"/>
      <c r="U14" s="9">
        <f t="shared" si="0"/>
        <v>8.5585986262331137E-4</v>
      </c>
      <c r="V14" s="4"/>
      <c r="W14" s="4"/>
      <c r="X14" s="4"/>
      <c r="Y14" s="4"/>
    </row>
    <row r="15" spans="1:25" ht="24.75" thickBot="1">
      <c r="C15" s="7">
        <f>SUM(C8:C14)</f>
        <v>0</v>
      </c>
      <c r="D15" s="4"/>
      <c r="E15" s="7">
        <f>SUM(E8:E14)</f>
        <v>0</v>
      </c>
      <c r="F15" s="4"/>
      <c r="G15" s="7">
        <f>SUM(G8:G14)</f>
        <v>0</v>
      </c>
      <c r="H15" s="4"/>
      <c r="I15" s="7">
        <f>SUM(I8:I14)</f>
        <v>0</v>
      </c>
      <c r="J15" s="4"/>
      <c r="K15" s="11">
        <f>SUM(G15:J15)</f>
        <v>0</v>
      </c>
      <c r="L15" s="4"/>
      <c r="M15" s="7">
        <f>SUM(M8:M14)</f>
        <v>1848501717</v>
      </c>
      <c r="N15" s="4"/>
      <c r="O15" s="7">
        <f>SUM(O8:O14)</f>
        <v>0</v>
      </c>
      <c r="P15" s="4"/>
      <c r="Q15" s="7">
        <f>SUM(Q8:Q14)</f>
        <v>23571835128</v>
      </c>
      <c r="R15" s="4"/>
      <c r="S15" s="7">
        <f>SUM(S8:S14)</f>
        <v>25420336845</v>
      </c>
      <c r="T15" s="4"/>
      <c r="U15" s="11">
        <f>SUM(U8:U14)</f>
        <v>0.99999999999999989</v>
      </c>
      <c r="V15" s="4"/>
      <c r="W15" s="4"/>
      <c r="X15" s="4"/>
      <c r="Y15" s="4"/>
    </row>
    <row r="16" spans="1:25" ht="24.75" thickTop="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3: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3: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3: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3: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3:2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3: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3: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3: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3: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2023-10-31T13:30:00Z</dcterms:created>
  <dcterms:modified xsi:type="dcterms:W3CDTF">2023-11-01T13:01:35Z</dcterms:modified>
</cp:coreProperties>
</file>