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24681483-EB1F-45F6-92D0-FA8BC8CBF9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وراق مشارکت" sheetId="3" r:id="rId1"/>
    <sheet name="تعدیل قیمت" sheetId="4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Q9" i="12"/>
  <c r="Q10" i="12"/>
  <c r="Q47" i="12" s="1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8" i="12"/>
  <c r="I47" i="12"/>
  <c r="C8" i="15" s="1"/>
  <c r="U14" i="11"/>
  <c r="U13" i="11"/>
  <c r="U10" i="11"/>
  <c r="S15" i="11"/>
  <c r="Q15" i="11"/>
  <c r="I15" i="11"/>
  <c r="G15" i="11"/>
  <c r="E15" i="11"/>
  <c r="C15" i="11"/>
  <c r="U15" i="11"/>
  <c r="U9" i="11"/>
  <c r="U11" i="11"/>
  <c r="U12" i="11"/>
  <c r="U8" i="11"/>
  <c r="O15" i="11"/>
  <c r="S14" i="11"/>
  <c r="M15" i="11"/>
  <c r="Q49" i="10"/>
  <c r="Q14" i="10"/>
  <c r="E9" i="14"/>
  <c r="C9" i="14"/>
  <c r="K12" i="13"/>
  <c r="K9" i="13"/>
  <c r="K10" i="13"/>
  <c r="K11" i="13"/>
  <c r="K8" i="13"/>
  <c r="G12" i="13"/>
  <c r="G9" i="13"/>
  <c r="G10" i="13"/>
  <c r="G11" i="13"/>
  <c r="G8" i="13"/>
  <c r="C47" i="12"/>
  <c r="E47" i="12"/>
  <c r="G47" i="12"/>
  <c r="K47" i="12"/>
  <c r="M47" i="12"/>
  <c r="O47" i="12"/>
  <c r="S9" i="11"/>
  <c r="S10" i="11"/>
  <c r="S11" i="11"/>
  <c r="S12" i="11"/>
  <c r="S13" i="11"/>
  <c r="S8" i="11"/>
  <c r="Q9" i="10"/>
  <c r="I10" i="10"/>
  <c r="I9" i="10"/>
  <c r="I11" i="10"/>
  <c r="I12" i="10"/>
  <c r="I49" i="10" s="1"/>
  <c r="I13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8" i="10"/>
  <c r="Q10" i="10"/>
  <c r="Q11" i="10"/>
  <c r="Q12" i="10"/>
  <c r="Q13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8" i="10"/>
  <c r="O11" i="8"/>
  <c r="S14" i="6"/>
  <c r="Q14" i="6"/>
  <c r="O14" i="6"/>
  <c r="M14" i="6"/>
  <c r="K14" i="6"/>
  <c r="M13" i="4"/>
  <c r="K13" i="4"/>
  <c r="AK21" i="3"/>
  <c r="Q21" i="3"/>
  <c r="I12" i="13"/>
  <c r="E12" i="13"/>
  <c r="O49" i="10"/>
  <c r="M49" i="10"/>
  <c r="G49" i="10"/>
  <c r="E49" i="10"/>
  <c r="Q18" i="9"/>
  <c r="O18" i="9"/>
  <c r="M18" i="9"/>
  <c r="I18" i="9"/>
  <c r="G18" i="9"/>
  <c r="E18" i="9"/>
  <c r="S11" i="8"/>
  <c r="Q11" i="8"/>
  <c r="M11" i="8"/>
  <c r="K11" i="8"/>
  <c r="I11" i="8"/>
  <c r="S21" i="7"/>
  <c r="Q21" i="7"/>
  <c r="O21" i="7"/>
  <c r="M21" i="7"/>
  <c r="K21" i="7"/>
  <c r="I21" i="7"/>
  <c r="G21" i="7"/>
  <c r="AI21" i="3"/>
  <c r="AG21" i="3"/>
  <c r="AA21" i="3"/>
  <c r="W21" i="3"/>
  <c r="S21" i="3"/>
</calcChain>
</file>

<file path=xl/sharedStrings.xml><?xml version="1.0" encoding="utf-8"?>
<sst xmlns="http://schemas.openxmlformats.org/spreadsheetml/2006/main" count="1201" uniqueCount="180">
  <si>
    <t>صندوق سرمایه‌گذاری ثابت نامی مفید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</si>
  <si>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</si>
  <si>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</si>
  <si>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</si>
  <si>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</si>
  <si>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</si>
  <si>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</si>
  <si>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</si>
  <si>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</si>
  <si>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</si>
  <si>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</si>
  <si>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</si>
  <si>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</si>
  <si>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</si>
  <si>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</si>
  <si>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</si>
  <si>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</si>
  <si>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</si>
  <si>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</si>
  <si>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</si>
  <si>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</si>
  <si>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</si>
  <si>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</si>
  <si>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لوتوس14021206</t>
  </si>
  <si>
    <t>بله</t>
  </si>
  <si>
    <t>1398/12/06</t>
  </si>
  <si>
    <t>1402/12/06</t>
  </si>
  <si>
    <t>اسناد خزانه-م10بودجه00-031115</t>
  </si>
  <si>
    <t>1400/06/07</t>
  </si>
  <si>
    <t>1403/11/15</t>
  </si>
  <si>
    <t>اسناد خزانه-م9بودجه00-031101</t>
  </si>
  <si>
    <t>1400/06/01</t>
  </si>
  <si>
    <t>1403/11/01</t>
  </si>
  <si>
    <t>اسنادخزانه-م14بودجه99-021025</t>
  </si>
  <si>
    <t>1400/01/08</t>
  </si>
  <si>
    <t>1402/10/25</t>
  </si>
  <si>
    <t>0.00%</t>
  </si>
  <si>
    <t>اسنادخزانه-م2بودجه00-031024</t>
  </si>
  <si>
    <t>1400/02/22</t>
  </si>
  <si>
    <t>1403/10/24</t>
  </si>
  <si>
    <t>اسنادخزانه-م5بودجه00-030626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</si>
  <si>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</si>
  <si>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</si>
  <si>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</si>
  <si>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</si>
  <si>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</si>
  <si>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</si>
  <si>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گام بانک ملت0211</t>
  </si>
  <si>
    <t>1402/02/16</t>
  </si>
  <si>
    <t>1402/11/30</t>
  </si>
  <si>
    <t>مرابحه عام دولت3-ش.خ0211</t>
  </si>
  <si>
    <t>1399/03/13</t>
  </si>
  <si>
    <t>1402/11/13</t>
  </si>
  <si>
    <t>مرابحه عام دولتی6-ش.خ0210</t>
  </si>
  <si>
    <t>1399/09/25</t>
  </si>
  <si>
    <t>مرابحه عام دولت126-ش.خ031223</t>
  </si>
  <si>
    <t>1401/12/23</t>
  </si>
  <si>
    <t>1403/12/23</t>
  </si>
  <si>
    <t/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</si>
  <si>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</si>
  <si>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</si>
  <si>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</si>
  <si>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</si>
  <si>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</si>
  <si>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1.98%</t>
  </si>
  <si>
    <t>3.01%</t>
  </si>
  <si>
    <t>-8.83%</t>
  </si>
  <si>
    <t>-7.29%</t>
  </si>
  <si>
    <t>-8.91%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</si>
  <si>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</si>
  <si>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</si>
  <si>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</si>
  <si>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</si>
  <si>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</si>
  <si>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</si>
  <si>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</si>
  <si>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</si>
  <si>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</si>
  <si>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</si>
  <si>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</si>
  <si>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</si>
  <si>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</si>
  <si>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</si>
  <si>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</si>
  <si>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</si>
  <si>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</si>
  <si>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</si>
  <si>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</si>
  <si>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</si>
  <si>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</si>
  <si>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</si>
  <si>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بانک تجارت کار</t>
  </si>
  <si>
    <t>11146775</t>
  </si>
  <si>
    <t>1402/10/02</t>
  </si>
  <si>
    <t>6153757370</t>
  </si>
  <si>
    <t>سپرده بلند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</si>
  <si>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</si>
  <si>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</si>
  <si>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</si>
  <si>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</si>
  <si>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</si>
  <si>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</si>
  <si>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</si>
  <si>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</si>
  <si>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</si>
  <si>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دولت104-ش.خ020303</t>
  </si>
  <si>
    <t>1402/03/03</t>
  </si>
  <si>
    <t>مرابحه عام دولت86-ش.خ020404</t>
  </si>
  <si>
    <t>1402/04/04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</si>
  <si>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</si>
  <si>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</si>
  <si>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</si>
  <si>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</si>
  <si>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</si>
  <si>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</si>
  <si>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</si>
  <si>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</si>
  <si>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 گذاری‌ البرز(هلدینگ‌</t>
  </si>
  <si>
    <t>1402/03/31</t>
  </si>
  <si>
    <t>آریان کیمیا تک</t>
  </si>
  <si>
    <t>1402/03/28</t>
  </si>
  <si>
    <t>صنایع گلدیران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</si>
  <si>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</si>
  <si>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</si>
  <si>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</si>
  <si>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</si>
  <si>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</si>
  <si>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شهید قاضی</t>
  </si>
  <si>
    <t>فولاد شاهرود</t>
  </si>
  <si>
    <t>بین المللی توسعه ص. معادن غدیر</t>
  </si>
  <si>
    <t>اسنادخزانه-م21بودجه98-020906</t>
  </si>
  <si>
    <t>اسنادخزانه-م20بودجه98-020806</t>
  </si>
  <si>
    <t>اسنادخزانه-م4بودجه99-011215</t>
  </si>
  <si>
    <t>اسنادخزانه-م6بودجه99-020321</t>
  </si>
  <si>
    <t>اسنادخزانه-م5بودجه99-020218</t>
  </si>
  <si>
    <t>اسنادخزانه-م8بودجه99-020606</t>
  </si>
  <si>
    <t>اسنادخزانه-م7بودجه99-020704</t>
  </si>
  <si>
    <t>اسنادخزانه-م10بودجه99-020807</t>
  </si>
  <si>
    <t>اسنادخزانه-م11بودجه99-020906</t>
  </si>
  <si>
    <t>اسنادخزانه-م6بودجه00-030723</t>
  </si>
  <si>
    <t>اسنادخزانه-م1بودجه00-030821</t>
  </si>
  <si>
    <t>اسنادخزانه-م8بودجه00-030919</t>
  </si>
  <si>
    <t>اسنادخزانه-م7بودجه00-030912</t>
  </si>
  <si>
    <t>گام بانک تجارت0204</t>
  </si>
  <si>
    <t>گواهی اعتبار مولد سامان0204</t>
  </si>
  <si>
    <t>گام بانک اقتصاد نوین0205</t>
  </si>
  <si>
    <t>گام بانک تجارت0206</t>
  </si>
  <si>
    <t>گواهی اعتبار مولد سپه0207</t>
  </si>
  <si>
    <t>گام بانک صادرات ایران0207</t>
  </si>
  <si>
    <t>گام بانک سینا0206</t>
  </si>
  <si>
    <t>گواهی اعتبار مولد شهر0206</t>
  </si>
  <si>
    <t>گواهی اعتبار مولد سپه0208</t>
  </si>
  <si>
    <t>گواهی اعتبارمولد رفاه0208</t>
  </si>
  <si>
    <t>گواهی اعتبارمولد صنعت020930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</si>
  <si>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</si>
  <si>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</si>
  <si>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</si>
  <si>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</si>
  <si>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</si>
  <si>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</si>
  <si>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</si>
  <si>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</si>
  <si>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</si>
  <si>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</si>
  <si>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</si>
  <si>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</si>
  <si>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</si>
  <si>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</si>
  <si>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106.00%</t>
  </si>
  <si>
    <t>2.39%</t>
  </si>
  <si>
    <t>درآمد سپرده بانکی</t>
  </si>
  <si>
    <t>8.94%</t>
  </si>
  <si>
    <t>0.20%</t>
  </si>
  <si>
    <t>114.94%</t>
  </si>
  <si>
    <t>2.59%</t>
  </si>
  <si>
    <t>1402/10/01</t>
  </si>
  <si>
    <t>-</t>
  </si>
  <si>
    <t>از ابتدای سال مالی</t>
  </si>
  <si>
    <t xml:space="preserve"> تا پایان ماه</t>
  </si>
  <si>
    <t>اختیار ف ت شبندر 02/02/06-10335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</si>
</sst>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23"/>
  <sheetViews>
    <sheetView rightToLeft="1" tabSelected="1" topLeftCell="N3" workbookViewId="0">
      <selection activeCell="AK23" sqref="AK23"/>
    </sheetView>
  </sheetViews>
  <sheetFormatPr defaultRowHeight="24"/>
  <cols>
    <col min="1" max="1" width="32.140625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2" style="2" customWidth="1"/>
    <col min="12" max="12" width="1" style="2" customWidth="1"/>
    <col min="13" max="13" width="13" style="2" customWidth="1"/>
    <col min="14" max="14" width="1" style="2" customWidth="1"/>
    <col min="15" max="15" width="16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16" style="2" customWidth="1"/>
    <col min="22" max="22" width="1" style="2" customWidth="1"/>
    <col min="23" max="23" width="22" style="2" customWidth="1"/>
    <col min="24" max="24" width="1" style="2" customWidth="1"/>
    <col min="25" max="25" width="16" style="2" customWidth="1"/>
    <col min="26" max="26" width="1" style="2" customWidth="1"/>
    <col min="27" max="27" width="22" style="2" customWidth="1"/>
    <col min="28" max="28" width="1" style="2" customWidth="1"/>
    <col min="29" max="29" width="16" style="2" customWidth="1"/>
    <col min="30" max="30" width="1" style="2" customWidth="1"/>
    <col min="31" max="31" width="23" style="2" customWidth="1"/>
    <col min="32" max="32" width="1" style="2" customWidth="1"/>
    <col min="33" max="33" width="22" style="2" customWidth="1"/>
    <col min="34" max="34" width="1" style="2" customWidth="1"/>
    <col min="35" max="35" width="22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8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  <c r="Z2" s="19" t="s">
        <v>0</v>
      </c>
      <c r="AA2" s="19" t="s">
        <v>0</v>
      </c>
      <c r="AB2" s="19" t="s">
        <v>0</v>
      </c>
      <c r="AC2" s="19" t="s">
        <v>0</v>
      </c>
      <c r="AD2" s="19" t="s">
        <v>0</v>
      </c>
      <c r="AE2" s="19" t="s">
        <v>0</v>
      </c>
      <c r="AF2" s="19" t="s">
        <v>0</v>
      </c>
      <c r="AG2" s="19" t="s">
        <v>0</v>
      </c>
      <c r="AH2" s="19" t="s">
        <v>0</v>
      </c>
      <c r="AI2" s="19" t="s">
        <v>0</v>
      </c>
      <c r="AJ2" s="19" t="s">
        <v>0</v>
      </c>
      <c r="AK2" s="19" t="s">
        <v>0</v>
      </c>
    </row>
    <row r="3" spans="1:38" ht="24.7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  <c r="AB3" s="19" t="s">
        <v>1</v>
      </c>
      <c r="AC3" s="19" t="s">
        <v>1</v>
      </c>
      <c r="AD3" s="19" t="s">
        <v>1</v>
      </c>
      <c r="AE3" s="19" t="s">
        <v>1</v>
      </c>
      <c r="AF3" s="19" t="s">
        <v>1</v>
      </c>
      <c r="AG3" s="19" t="s">
        <v>1</v>
      </c>
      <c r="AH3" s="19" t="s">
        <v>1</v>
      </c>
      <c r="AI3" s="19" t="s">
        <v>1</v>
      </c>
      <c r="AJ3" s="19" t="s">
        <v>1</v>
      </c>
      <c r="AK3" s="19" t="s">
        <v>1</v>
      </c>
    </row>
    <row r="4" spans="1:38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  <c r="Z4" s="19" t="s">
        <v>2</v>
      </c>
      <c r="AA4" s="19" t="s">
        <v>2</v>
      </c>
      <c r="AB4" s="19" t="s">
        <v>2</v>
      </c>
      <c r="AC4" s="19" t="s">
        <v>2</v>
      </c>
      <c r="AD4" s="19" t="s">
        <v>2</v>
      </c>
      <c r="AE4" s="19" t="s">
        <v>2</v>
      </c>
      <c r="AF4" s="19" t="s">
        <v>2</v>
      </c>
      <c r="AG4" s="19" t="s">
        <v>2</v>
      </c>
      <c r="AH4" s="19" t="s">
        <v>2</v>
      </c>
      <c r="AI4" s="19" t="s">
        <v>2</v>
      </c>
      <c r="AJ4" s="19" t="s">
        <v>2</v>
      </c>
      <c r="AK4" s="19" t="s">
        <v>2</v>
      </c>
    </row>
    <row r="6" spans="1:38" ht="24.75">
      <c r="A6" s="20" t="s">
        <v>15</v>
      </c>
      <c r="B6" s="20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20" t="s">
        <v>15</v>
      </c>
      <c r="K6" s="20" t="s">
        <v>15</v>
      </c>
      <c r="L6" s="20" t="s">
        <v>15</v>
      </c>
      <c r="M6" s="20" t="s">
        <v>15</v>
      </c>
      <c r="O6" s="20" t="s">
        <v>175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8" ht="24.75">
      <c r="A7" s="20" t="s">
        <v>16</v>
      </c>
      <c r="C7" s="20" t="s">
        <v>17</v>
      </c>
      <c r="E7" s="20" t="s">
        <v>18</v>
      </c>
      <c r="G7" s="20" t="s">
        <v>19</v>
      </c>
      <c r="I7" s="20" t="s">
        <v>20</v>
      </c>
      <c r="K7" s="20" t="s">
        <v>21</v>
      </c>
      <c r="M7" s="20" t="s">
        <v>14</v>
      </c>
      <c r="O7" s="20" t="s">
        <v>7</v>
      </c>
      <c r="Q7" s="20" t="s">
        <v>8</v>
      </c>
      <c r="S7" s="20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20" t="s">
        <v>7</v>
      </c>
      <c r="AE7" s="20" t="s">
        <v>22</v>
      </c>
      <c r="AG7" s="20" t="s">
        <v>8</v>
      </c>
      <c r="AI7" s="20" t="s">
        <v>9</v>
      </c>
      <c r="AK7" s="20" t="s">
        <v>12</v>
      </c>
    </row>
    <row r="8" spans="1:38" ht="25.5" thickBot="1">
      <c r="A8" s="20" t="s">
        <v>16</v>
      </c>
      <c r="C8" s="20" t="s">
        <v>17</v>
      </c>
      <c r="E8" s="20" t="s">
        <v>18</v>
      </c>
      <c r="G8" s="20" t="s">
        <v>19</v>
      </c>
      <c r="I8" s="20" t="s">
        <v>20</v>
      </c>
      <c r="K8" s="20" t="s">
        <v>21</v>
      </c>
      <c r="M8" s="20" t="s">
        <v>14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13</v>
      </c>
      <c r="AC8" s="20" t="s">
        <v>7</v>
      </c>
      <c r="AE8" s="20" t="s">
        <v>22</v>
      </c>
      <c r="AG8" s="20" t="s">
        <v>8</v>
      </c>
      <c r="AI8" s="20" t="s">
        <v>9</v>
      </c>
      <c r="AK8" s="20" t="s">
        <v>12</v>
      </c>
    </row>
    <row r="9" spans="1:38">
      <c r="A9" s="2" t="s">
        <v>23</v>
      </c>
      <c r="C9" s="6" t="s">
        <v>24</v>
      </c>
      <c r="D9" s="6"/>
      <c r="E9" s="6" t="s">
        <v>24</v>
      </c>
      <c r="F9" s="6"/>
      <c r="G9" s="6" t="s">
        <v>25</v>
      </c>
      <c r="H9" s="6"/>
      <c r="I9" s="6" t="s">
        <v>26</v>
      </c>
      <c r="J9" s="6"/>
      <c r="K9" s="7">
        <v>18</v>
      </c>
      <c r="L9" s="6"/>
      <c r="M9" s="7">
        <v>18</v>
      </c>
      <c r="N9" s="6"/>
      <c r="O9" s="7">
        <v>78404</v>
      </c>
      <c r="P9" s="6"/>
      <c r="Q9" s="7">
        <v>75013292011</v>
      </c>
      <c r="R9" s="6"/>
      <c r="S9" s="7">
        <v>76098403840</v>
      </c>
      <c r="T9" s="6"/>
      <c r="U9" s="7">
        <v>0</v>
      </c>
      <c r="V9" s="6"/>
      <c r="W9" s="7">
        <v>0</v>
      </c>
      <c r="X9" s="6"/>
      <c r="Y9" s="7">
        <v>0</v>
      </c>
      <c r="Z9" s="6"/>
      <c r="AA9" s="7">
        <v>0</v>
      </c>
      <c r="AB9" s="6"/>
      <c r="AC9" s="7">
        <v>78404</v>
      </c>
      <c r="AD9" s="6"/>
      <c r="AE9" s="7">
        <v>984090</v>
      </c>
      <c r="AF9" s="6"/>
      <c r="AG9" s="7">
        <v>75013292011</v>
      </c>
      <c r="AH9" s="6"/>
      <c r="AI9" s="7">
        <v>77142670274</v>
      </c>
      <c r="AJ9" s="6"/>
      <c r="AK9" s="8">
        <v>9.4743864763832134E-2</v>
      </c>
      <c r="AL9" s="6"/>
    </row>
    <row r="10" spans="1:38">
      <c r="A10" s="2" t="s">
        <v>27</v>
      </c>
      <c r="C10" s="6" t="s">
        <v>24</v>
      </c>
      <c r="D10" s="6"/>
      <c r="E10" s="6" t="s">
        <v>24</v>
      </c>
      <c r="F10" s="6"/>
      <c r="G10" s="6" t="s">
        <v>28</v>
      </c>
      <c r="H10" s="6"/>
      <c r="I10" s="6" t="s">
        <v>29</v>
      </c>
      <c r="J10" s="6"/>
      <c r="K10" s="7">
        <v>0</v>
      </c>
      <c r="L10" s="6"/>
      <c r="M10" s="7">
        <v>0</v>
      </c>
      <c r="N10" s="6"/>
      <c r="O10" s="7">
        <v>4300</v>
      </c>
      <c r="P10" s="6"/>
      <c r="Q10" s="7">
        <v>2600579281</v>
      </c>
      <c r="R10" s="6"/>
      <c r="S10" s="7">
        <v>3297674188</v>
      </c>
      <c r="T10" s="6"/>
      <c r="U10" s="7">
        <v>0</v>
      </c>
      <c r="V10" s="6"/>
      <c r="W10" s="7">
        <v>0</v>
      </c>
      <c r="X10" s="6"/>
      <c r="Y10" s="7">
        <v>0</v>
      </c>
      <c r="Z10" s="6"/>
      <c r="AA10" s="7">
        <v>0</v>
      </c>
      <c r="AB10" s="6"/>
      <c r="AC10" s="7">
        <v>4300</v>
      </c>
      <c r="AD10" s="6"/>
      <c r="AE10" s="7">
        <v>767510</v>
      </c>
      <c r="AF10" s="6"/>
      <c r="AG10" s="7">
        <v>2600579281</v>
      </c>
      <c r="AH10" s="6"/>
      <c r="AI10" s="7">
        <v>3299694821</v>
      </c>
      <c r="AJ10" s="6"/>
      <c r="AK10" s="8">
        <v>4.0525670004983999E-3</v>
      </c>
      <c r="AL10" s="6"/>
    </row>
    <row r="11" spans="1:38">
      <c r="A11" s="2" t="s">
        <v>30</v>
      </c>
      <c r="C11" s="6" t="s">
        <v>24</v>
      </c>
      <c r="D11" s="6"/>
      <c r="E11" s="6" t="s">
        <v>24</v>
      </c>
      <c r="F11" s="6"/>
      <c r="G11" s="6" t="s">
        <v>31</v>
      </c>
      <c r="H11" s="6"/>
      <c r="I11" s="6" t="s">
        <v>32</v>
      </c>
      <c r="J11" s="6"/>
      <c r="K11" s="7">
        <v>0</v>
      </c>
      <c r="L11" s="6"/>
      <c r="M11" s="7">
        <v>0</v>
      </c>
      <c r="N11" s="6"/>
      <c r="O11" s="7">
        <v>22600</v>
      </c>
      <c r="P11" s="6"/>
      <c r="Q11" s="7">
        <v>17021110515</v>
      </c>
      <c r="R11" s="6"/>
      <c r="S11" s="7">
        <v>17453076056</v>
      </c>
      <c r="T11" s="6"/>
      <c r="U11" s="7">
        <v>0</v>
      </c>
      <c r="V11" s="6"/>
      <c r="W11" s="7">
        <v>0</v>
      </c>
      <c r="X11" s="6"/>
      <c r="Y11" s="7">
        <v>0</v>
      </c>
      <c r="Z11" s="6"/>
      <c r="AA11" s="7">
        <v>0</v>
      </c>
      <c r="AB11" s="6"/>
      <c r="AC11" s="7">
        <v>22600</v>
      </c>
      <c r="AD11" s="6"/>
      <c r="AE11" s="7">
        <v>776500</v>
      </c>
      <c r="AF11" s="6"/>
      <c r="AG11" s="7">
        <v>17021110515</v>
      </c>
      <c r="AH11" s="6"/>
      <c r="AI11" s="7">
        <v>17545719261</v>
      </c>
      <c r="AJ11" s="6"/>
      <c r="AK11" s="8">
        <v>2.1549023995979345E-2</v>
      </c>
      <c r="AL11" s="6"/>
    </row>
    <row r="12" spans="1:38">
      <c r="A12" s="2" t="s">
        <v>33</v>
      </c>
      <c r="C12" s="6" t="s">
        <v>24</v>
      </c>
      <c r="D12" s="6"/>
      <c r="E12" s="6" t="s">
        <v>24</v>
      </c>
      <c r="F12" s="6"/>
      <c r="G12" s="6" t="s">
        <v>34</v>
      </c>
      <c r="H12" s="6"/>
      <c r="I12" s="6" t="s">
        <v>35</v>
      </c>
      <c r="J12" s="6"/>
      <c r="K12" s="7">
        <v>0</v>
      </c>
      <c r="L12" s="6"/>
      <c r="M12" s="7">
        <v>0</v>
      </c>
      <c r="N12" s="6"/>
      <c r="O12" s="7">
        <v>54378</v>
      </c>
      <c r="P12" s="6"/>
      <c r="Q12" s="7">
        <v>40971222935</v>
      </c>
      <c r="R12" s="6"/>
      <c r="S12" s="7">
        <v>53076228088</v>
      </c>
      <c r="T12" s="6"/>
      <c r="U12" s="7">
        <v>0</v>
      </c>
      <c r="V12" s="6"/>
      <c r="W12" s="7">
        <v>0</v>
      </c>
      <c r="X12" s="6"/>
      <c r="Y12" s="7">
        <v>54378</v>
      </c>
      <c r="Z12" s="6"/>
      <c r="AA12" s="7">
        <v>54378000000</v>
      </c>
      <c r="AB12" s="6"/>
      <c r="AC12" s="7">
        <v>0</v>
      </c>
      <c r="AD12" s="6"/>
      <c r="AE12" s="7">
        <v>0</v>
      </c>
      <c r="AF12" s="6"/>
      <c r="AG12" s="7">
        <v>0</v>
      </c>
      <c r="AH12" s="6"/>
      <c r="AI12" s="7">
        <v>0</v>
      </c>
      <c r="AJ12" s="6"/>
      <c r="AK12" s="8">
        <v>0</v>
      </c>
      <c r="AL12" s="6"/>
    </row>
    <row r="13" spans="1:38">
      <c r="A13" s="2" t="s">
        <v>37</v>
      </c>
      <c r="C13" s="6" t="s">
        <v>24</v>
      </c>
      <c r="D13" s="6"/>
      <c r="E13" s="6" t="s">
        <v>24</v>
      </c>
      <c r="F13" s="6"/>
      <c r="G13" s="6" t="s">
        <v>38</v>
      </c>
      <c r="H13" s="6"/>
      <c r="I13" s="6" t="s">
        <v>39</v>
      </c>
      <c r="J13" s="6"/>
      <c r="K13" s="7">
        <v>0</v>
      </c>
      <c r="L13" s="6"/>
      <c r="M13" s="7">
        <v>0</v>
      </c>
      <c r="N13" s="6"/>
      <c r="O13" s="7">
        <v>28</v>
      </c>
      <c r="P13" s="6"/>
      <c r="Q13" s="7">
        <v>16886917</v>
      </c>
      <c r="R13" s="6"/>
      <c r="S13" s="7">
        <v>21765774</v>
      </c>
      <c r="T13" s="6"/>
      <c r="U13" s="7">
        <v>0</v>
      </c>
      <c r="V13" s="6"/>
      <c r="W13" s="7">
        <v>0</v>
      </c>
      <c r="X13" s="6"/>
      <c r="Y13" s="7">
        <v>0</v>
      </c>
      <c r="Z13" s="6"/>
      <c r="AA13" s="7">
        <v>0</v>
      </c>
      <c r="AB13" s="6"/>
      <c r="AC13" s="7">
        <v>28</v>
      </c>
      <c r="AD13" s="6"/>
      <c r="AE13" s="7">
        <v>777530</v>
      </c>
      <c r="AF13" s="6"/>
      <c r="AG13" s="7">
        <v>16886917</v>
      </c>
      <c r="AH13" s="6"/>
      <c r="AI13" s="7">
        <v>21766894</v>
      </c>
      <c r="AJ13" s="6"/>
      <c r="AK13" s="8">
        <v>2.6733319628938686E-5</v>
      </c>
      <c r="AL13" s="6"/>
    </row>
    <row r="14" spans="1:38">
      <c r="A14" s="2" t="s">
        <v>40</v>
      </c>
      <c r="C14" s="6" t="s">
        <v>24</v>
      </c>
      <c r="D14" s="6"/>
      <c r="E14" s="6" t="s">
        <v>24</v>
      </c>
      <c r="F14" s="6"/>
      <c r="G14" s="6" t="s">
        <v>38</v>
      </c>
      <c r="H14" s="6"/>
      <c r="I14" s="6" t="s">
        <v>39</v>
      </c>
      <c r="J14" s="6"/>
      <c r="K14" s="7">
        <v>0</v>
      </c>
      <c r="L14" s="6"/>
      <c r="M14" s="7">
        <v>0</v>
      </c>
      <c r="N14" s="6"/>
      <c r="O14" s="7">
        <v>3100</v>
      </c>
      <c r="P14" s="6"/>
      <c r="Q14" s="7">
        <v>2088384739</v>
      </c>
      <c r="R14" s="6"/>
      <c r="S14" s="7">
        <v>2600831513</v>
      </c>
      <c r="T14" s="6"/>
      <c r="U14" s="7">
        <v>0</v>
      </c>
      <c r="V14" s="6"/>
      <c r="W14" s="7">
        <v>0</v>
      </c>
      <c r="X14" s="6"/>
      <c r="Y14" s="7">
        <v>0</v>
      </c>
      <c r="Z14" s="6"/>
      <c r="AA14" s="7">
        <v>0</v>
      </c>
      <c r="AB14" s="6"/>
      <c r="AC14" s="7">
        <v>3100</v>
      </c>
      <c r="AD14" s="6"/>
      <c r="AE14" s="7">
        <v>844510</v>
      </c>
      <c r="AF14" s="6"/>
      <c r="AG14" s="7">
        <v>2088384739</v>
      </c>
      <c r="AH14" s="6"/>
      <c r="AI14" s="7">
        <v>2617506490</v>
      </c>
      <c r="AJ14" s="6"/>
      <c r="AK14" s="8">
        <v>3.214727724956597E-3</v>
      </c>
      <c r="AL14" s="6"/>
    </row>
    <row r="15" spans="1:38">
      <c r="A15" s="2" t="s">
        <v>41</v>
      </c>
      <c r="C15" s="6" t="s">
        <v>24</v>
      </c>
      <c r="D15" s="6"/>
      <c r="E15" s="6" t="s">
        <v>24</v>
      </c>
      <c r="F15" s="6"/>
      <c r="G15" s="6" t="s">
        <v>42</v>
      </c>
      <c r="H15" s="6"/>
      <c r="I15" s="6" t="s">
        <v>43</v>
      </c>
      <c r="J15" s="6"/>
      <c r="K15" s="7">
        <v>18</v>
      </c>
      <c r="L15" s="6"/>
      <c r="M15" s="7">
        <v>18</v>
      </c>
      <c r="N15" s="6"/>
      <c r="O15" s="7">
        <v>92790</v>
      </c>
      <c r="P15" s="6"/>
      <c r="Q15" s="7">
        <v>86606833987</v>
      </c>
      <c r="R15" s="6"/>
      <c r="S15" s="7">
        <v>85287307333</v>
      </c>
      <c r="T15" s="6"/>
      <c r="U15" s="7">
        <v>0</v>
      </c>
      <c r="V15" s="6"/>
      <c r="W15" s="7">
        <v>0</v>
      </c>
      <c r="X15" s="6"/>
      <c r="Y15" s="7">
        <v>0</v>
      </c>
      <c r="Z15" s="6"/>
      <c r="AA15" s="7">
        <v>0</v>
      </c>
      <c r="AB15" s="6"/>
      <c r="AC15" s="7">
        <v>92790</v>
      </c>
      <c r="AD15" s="6"/>
      <c r="AE15" s="7">
        <v>927120</v>
      </c>
      <c r="AF15" s="6"/>
      <c r="AG15" s="7">
        <v>86606833987</v>
      </c>
      <c r="AH15" s="6"/>
      <c r="AI15" s="7">
        <v>86011952876</v>
      </c>
      <c r="AJ15" s="6"/>
      <c r="AK15" s="8">
        <v>0.10563680000202692</v>
      </c>
      <c r="AL15" s="6"/>
    </row>
    <row r="16" spans="1:38">
      <c r="A16" s="2" t="s">
        <v>44</v>
      </c>
      <c r="C16" s="6" t="s">
        <v>24</v>
      </c>
      <c r="D16" s="6"/>
      <c r="E16" s="6" t="s">
        <v>24</v>
      </c>
      <c r="F16" s="6"/>
      <c r="G16" s="6" t="s">
        <v>45</v>
      </c>
      <c r="H16" s="6"/>
      <c r="I16" s="6" t="s">
        <v>46</v>
      </c>
      <c r="J16" s="6"/>
      <c r="K16" s="7">
        <v>21</v>
      </c>
      <c r="L16" s="6"/>
      <c r="M16" s="7">
        <v>21</v>
      </c>
      <c r="N16" s="6"/>
      <c r="O16" s="7">
        <v>127296</v>
      </c>
      <c r="P16" s="6"/>
      <c r="Q16" s="7">
        <v>123750734554</v>
      </c>
      <c r="R16" s="6"/>
      <c r="S16" s="7">
        <v>122703630266</v>
      </c>
      <c r="T16" s="6"/>
      <c r="U16" s="7">
        <v>0</v>
      </c>
      <c r="V16" s="6"/>
      <c r="W16" s="7">
        <v>0</v>
      </c>
      <c r="X16" s="6"/>
      <c r="Y16" s="7">
        <v>0</v>
      </c>
      <c r="Z16" s="6"/>
      <c r="AA16" s="7">
        <v>0</v>
      </c>
      <c r="AB16" s="6"/>
      <c r="AC16" s="7">
        <v>127296</v>
      </c>
      <c r="AD16" s="6"/>
      <c r="AE16" s="7">
        <v>978635</v>
      </c>
      <c r="AF16" s="6"/>
      <c r="AG16" s="7">
        <v>123750734554</v>
      </c>
      <c r="AH16" s="6"/>
      <c r="AI16" s="7">
        <v>124553795669</v>
      </c>
      <c r="AJ16" s="6"/>
      <c r="AK16" s="8">
        <v>0.15297251094331124</v>
      </c>
      <c r="AL16" s="6"/>
    </row>
    <row r="17" spans="1:38">
      <c r="A17" s="2" t="s">
        <v>47</v>
      </c>
      <c r="C17" s="6" t="s">
        <v>24</v>
      </c>
      <c r="D17" s="6"/>
      <c r="E17" s="6" t="s">
        <v>24</v>
      </c>
      <c r="F17" s="6"/>
      <c r="G17" s="6" t="s">
        <v>48</v>
      </c>
      <c r="H17" s="6"/>
      <c r="I17" s="6" t="s">
        <v>49</v>
      </c>
      <c r="J17" s="6"/>
      <c r="K17" s="7">
        <v>0</v>
      </c>
      <c r="L17" s="6"/>
      <c r="M17" s="7">
        <v>0</v>
      </c>
      <c r="N17" s="6"/>
      <c r="O17" s="7">
        <v>227697</v>
      </c>
      <c r="P17" s="6"/>
      <c r="Q17" s="7">
        <v>213825829932</v>
      </c>
      <c r="R17" s="6"/>
      <c r="S17" s="7">
        <v>210652664429</v>
      </c>
      <c r="T17" s="6"/>
      <c r="U17" s="7">
        <v>10352</v>
      </c>
      <c r="V17" s="6"/>
      <c r="W17" s="7">
        <v>10001637426</v>
      </c>
      <c r="X17" s="6"/>
      <c r="Y17" s="7">
        <v>10212</v>
      </c>
      <c r="Z17" s="6"/>
      <c r="AA17" s="7">
        <v>9998594787</v>
      </c>
      <c r="AB17" s="6"/>
      <c r="AC17" s="7">
        <v>227837</v>
      </c>
      <c r="AD17" s="6"/>
      <c r="AE17" s="7">
        <v>962543</v>
      </c>
      <c r="AF17" s="6"/>
      <c r="AG17" s="7">
        <v>214225553060</v>
      </c>
      <c r="AH17" s="6"/>
      <c r="AI17" s="7">
        <v>219263347813</v>
      </c>
      <c r="AJ17" s="6"/>
      <c r="AK17" s="8">
        <v>0.26929139086155712</v>
      </c>
      <c r="AL17" s="6"/>
    </row>
    <row r="18" spans="1:38">
      <c r="A18" s="2" t="s">
        <v>50</v>
      </c>
      <c r="C18" s="6" t="s">
        <v>24</v>
      </c>
      <c r="D18" s="6"/>
      <c r="E18" s="6" t="s">
        <v>24</v>
      </c>
      <c r="F18" s="6"/>
      <c r="G18" s="6" t="s">
        <v>51</v>
      </c>
      <c r="H18" s="6"/>
      <c r="I18" s="6" t="s">
        <v>52</v>
      </c>
      <c r="J18" s="6"/>
      <c r="K18" s="7">
        <v>15</v>
      </c>
      <c r="L18" s="6"/>
      <c r="M18" s="7">
        <v>15</v>
      </c>
      <c r="N18" s="6"/>
      <c r="O18" s="7">
        <v>15704</v>
      </c>
      <c r="P18" s="6"/>
      <c r="Q18" s="7">
        <v>15002080151</v>
      </c>
      <c r="R18" s="6"/>
      <c r="S18" s="7">
        <v>14476604975</v>
      </c>
      <c r="T18" s="6"/>
      <c r="U18" s="7">
        <v>0</v>
      </c>
      <c r="V18" s="6"/>
      <c r="W18" s="7">
        <v>0</v>
      </c>
      <c r="X18" s="6"/>
      <c r="Y18" s="7">
        <v>0</v>
      </c>
      <c r="Z18" s="6"/>
      <c r="AA18" s="7">
        <v>0</v>
      </c>
      <c r="AB18" s="6"/>
      <c r="AC18" s="7">
        <v>15704</v>
      </c>
      <c r="AD18" s="6"/>
      <c r="AE18" s="7">
        <v>903509</v>
      </c>
      <c r="AF18" s="6"/>
      <c r="AG18" s="7">
        <v>15002080151</v>
      </c>
      <c r="AH18" s="6"/>
      <c r="AI18" s="7">
        <v>14186133633</v>
      </c>
      <c r="AJ18" s="6"/>
      <c r="AK18" s="8">
        <v>1.7422901251314321E-2</v>
      </c>
      <c r="AL18" s="6"/>
    </row>
    <row r="19" spans="1:38">
      <c r="A19" s="2" t="s">
        <v>53</v>
      </c>
      <c r="C19" s="6" t="s">
        <v>24</v>
      </c>
      <c r="D19" s="6"/>
      <c r="E19" s="6" t="s">
        <v>24</v>
      </c>
      <c r="F19" s="6"/>
      <c r="G19" s="6" t="s">
        <v>54</v>
      </c>
      <c r="H19" s="6"/>
      <c r="I19" s="6" t="s">
        <v>35</v>
      </c>
      <c r="J19" s="6"/>
      <c r="K19" s="7">
        <v>17</v>
      </c>
      <c r="L19" s="6"/>
      <c r="M19" s="7">
        <v>17</v>
      </c>
      <c r="N19" s="6"/>
      <c r="O19" s="7">
        <v>161928</v>
      </c>
      <c r="P19" s="6"/>
      <c r="Q19" s="7">
        <v>151818038175</v>
      </c>
      <c r="R19" s="6"/>
      <c r="S19" s="7">
        <v>149076601223</v>
      </c>
      <c r="T19" s="6"/>
      <c r="U19" s="7">
        <v>0</v>
      </c>
      <c r="V19" s="6"/>
      <c r="W19" s="7">
        <v>0</v>
      </c>
      <c r="X19" s="6"/>
      <c r="Y19" s="7">
        <v>161928</v>
      </c>
      <c r="Z19" s="6"/>
      <c r="AA19" s="7">
        <v>161928000000</v>
      </c>
      <c r="AB19" s="6"/>
      <c r="AC19" s="7">
        <v>0</v>
      </c>
      <c r="AD19" s="6"/>
      <c r="AE19" s="7">
        <v>0</v>
      </c>
      <c r="AF19" s="6"/>
      <c r="AG19" s="7">
        <v>0</v>
      </c>
      <c r="AH19" s="6"/>
      <c r="AI19" s="7">
        <v>0</v>
      </c>
      <c r="AJ19" s="6"/>
      <c r="AK19" s="8">
        <v>0</v>
      </c>
      <c r="AL19" s="6"/>
    </row>
    <row r="20" spans="1:38" ht="24.75" thickBot="1">
      <c r="A20" s="2" t="s">
        <v>55</v>
      </c>
      <c r="C20" s="6" t="s">
        <v>24</v>
      </c>
      <c r="D20" s="6"/>
      <c r="E20" s="6" t="s">
        <v>24</v>
      </c>
      <c r="F20" s="6"/>
      <c r="G20" s="6" t="s">
        <v>56</v>
      </c>
      <c r="H20" s="6"/>
      <c r="I20" s="6" t="s">
        <v>57</v>
      </c>
      <c r="J20" s="6"/>
      <c r="K20" s="7">
        <v>18</v>
      </c>
      <c r="L20" s="6"/>
      <c r="M20" s="7">
        <v>18</v>
      </c>
      <c r="N20" s="6"/>
      <c r="O20" s="7">
        <v>0</v>
      </c>
      <c r="P20" s="6"/>
      <c r="Q20" s="7">
        <v>0</v>
      </c>
      <c r="R20" s="6"/>
      <c r="S20" s="7">
        <v>0</v>
      </c>
      <c r="T20" s="6"/>
      <c r="U20" s="7">
        <v>205000</v>
      </c>
      <c r="V20" s="6"/>
      <c r="W20" s="7">
        <v>187093345701</v>
      </c>
      <c r="X20" s="6"/>
      <c r="Y20" s="7">
        <v>0</v>
      </c>
      <c r="Z20" s="6"/>
      <c r="AA20" s="7">
        <v>0</v>
      </c>
      <c r="AB20" s="6"/>
      <c r="AC20" s="7">
        <v>205000</v>
      </c>
      <c r="AD20" s="6"/>
      <c r="AE20" s="7">
        <v>833621</v>
      </c>
      <c r="AF20" s="6"/>
      <c r="AG20" s="7">
        <v>187093345701</v>
      </c>
      <c r="AH20" s="6"/>
      <c r="AI20" s="7">
        <v>170861330769</v>
      </c>
      <c r="AJ20" s="6"/>
      <c r="AK20" s="8">
        <v>0.20984576704758579</v>
      </c>
      <c r="AL20" s="6"/>
    </row>
    <row r="21" spans="1:38" ht="24.75" thickBot="1">
      <c r="A21" s="2" t="s">
        <v>58</v>
      </c>
      <c r="C21" s="2" t="s">
        <v>58</v>
      </c>
      <c r="E21" s="2" t="s">
        <v>58</v>
      </c>
      <c r="G21" s="2" t="s">
        <v>58</v>
      </c>
      <c r="I21" s="2" t="s">
        <v>58</v>
      </c>
      <c r="K21" s="2" t="s">
        <v>58</v>
      </c>
      <c r="M21" s="2" t="s">
        <v>58</v>
      </c>
      <c r="O21" s="2" t="s">
        <v>58</v>
      </c>
      <c r="Q21" s="5">
        <f>SUM(Q9:Q20)</f>
        <v>728714993197</v>
      </c>
      <c r="S21" s="5">
        <f>SUM(S9:S20)</f>
        <v>734744787685</v>
      </c>
      <c r="U21" s="2" t="s">
        <v>58</v>
      </c>
      <c r="W21" s="5">
        <f>SUM(W9:W20)</f>
        <v>197094983127</v>
      </c>
      <c r="Y21" s="2" t="s">
        <v>58</v>
      </c>
      <c r="AA21" s="5">
        <f>SUM(AA9:AA20)</f>
        <v>226304594787</v>
      </c>
      <c r="AC21" s="2" t="s">
        <v>58</v>
      </c>
      <c r="AE21" s="2" t="s">
        <v>58</v>
      </c>
      <c r="AG21" s="5">
        <f>SUM(AG9:AG20)</f>
        <v>723418800916</v>
      </c>
      <c r="AI21" s="5">
        <f>SUM(AI9:AI20)</f>
        <v>715503918500</v>
      </c>
      <c r="AK21" s="9">
        <f>SUM(AK9:AK20)</f>
        <v>0.87875628691069063</v>
      </c>
    </row>
    <row r="22" spans="1:38" ht="24.75" thickTop="1"/>
    <row r="23" spans="1:38">
      <c r="AK23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17"/>
  <sheetViews>
    <sheetView rightToLeft="1" workbookViewId="0">
      <selection activeCell="K8" sqref="K8"/>
    </sheetView>
  </sheetViews>
  <sheetFormatPr defaultRowHeight="24"/>
  <cols>
    <col min="1" max="1" width="26.28515625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4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</row>
    <row r="3" spans="1:14" ht="24.75">
      <c r="A3" s="19" t="s">
        <v>96</v>
      </c>
      <c r="B3" s="19" t="s">
        <v>96</v>
      </c>
      <c r="C3" s="19" t="s">
        <v>96</v>
      </c>
      <c r="D3" s="19" t="s">
        <v>96</v>
      </c>
      <c r="E3" s="19" t="s">
        <v>96</v>
      </c>
      <c r="F3" s="19" t="s">
        <v>96</v>
      </c>
      <c r="G3" s="19" t="s">
        <v>96</v>
      </c>
      <c r="H3" s="19" t="s">
        <v>96</v>
      </c>
      <c r="I3" s="19" t="s">
        <v>96</v>
      </c>
      <c r="J3" s="19" t="s">
        <v>96</v>
      </c>
      <c r="K3" s="19" t="s">
        <v>96</v>
      </c>
    </row>
    <row r="4" spans="1:14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</row>
    <row r="6" spans="1:14" ht="24.75">
      <c r="A6" s="20" t="s">
        <v>160</v>
      </c>
      <c r="B6" s="20" t="s">
        <v>160</v>
      </c>
      <c r="C6" s="20" t="s">
        <v>160</v>
      </c>
      <c r="E6" s="20" t="s">
        <v>98</v>
      </c>
      <c r="F6" s="20" t="s">
        <v>98</v>
      </c>
      <c r="G6" s="20" t="s">
        <v>98</v>
      </c>
      <c r="I6" s="20" t="s">
        <v>99</v>
      </c>
      <c r="J6" s="20" t="s">
        <v>99</v>
      </c>
      <c r="K6" s="20" t="s">
        <v>99</v>
      </c>
    </row>
    <row r="7" spans="1:14" ht="25.5" thickBot="1">
      <c r="A7" s="20" t="s">
        <v>161</v>
      </c>
      <c r="C7" s="20" t="s">
        <v>72</v>
      </c>
      <c r="E7" s="20" t="s">
        <v>162</v>
      </c>
      <c r="G7" s="20" t="s">
        <v>163</v>
      </c>
      <c r="I7" s="20" t="s">
        <v>162</v>
      </c>
      <c r="K7" s="20" t="s">
        <v>163</v>
      </c>
    </row>
    <row r="8" spans="1:14">
      <c r="A8" s="2" t="s">
        <v>78</v>
      </c>
      <c r="C8" s="6" t="s">
        <v>79</v>
      </c>
      <c r="E8" s="7">
        <v>38342</v>
      </c>
      <c r="F8" s="6"/>
      <c r="G8" s="8">
        <f>E8/$E$12</f>
        <v>2.2599647748222663E-5</v>
      </c>
      <c r="H8" s="6"/>
      <c r="I8" s="7">
        <v>4746574</v>
      </c>
      <c r="J8" s="6"/>
      <c r="K8" s="8">
        <f>I8/$I$12</f>
        <v>2.4265392008277118E-3</v>
      </c>
      <c r="L8" s="6"/>
      <c r="M8" s="6"/>
      <c r="N8" s="6"/>
    </row>
    <row r="9" spans="1:14">
      <c r="A9" s="2" t="s">
        <v>85</v>
      </c>
      <c r="C9" s="6" t="s">
        <v>86</v>
      </c>
      <c r="E9" s="7">
        <v>172457194</v>
      </c>
      <c r="F9" s="6"/>
      <c r="G9" s="8">
        <f t="shared" ref="G9:G11" si="0">E9/$E$12</f>
        <v>0.10165019654809083</v>
      </c>
      <c r="H9" s="6"/>
      <c r="I9" s="7">
        <v>422536735</v>
      </c>
      <c r="J9" s="6"/>
      <c r="K9" s="8">
        <f t="shared" ref="K9:K11" si="1">I9/$I$12</f>
        <v>0.21600884159127209</v>
      </c>
      <c r="L9" s="6"/>
      <c r="M9" s="6"/>
      <c r="N9" s="6"/>
    </row>
    <row r="10" spans="1:14">
      <c r="A10" s="2" t="s">
        <v>88</v>
      </c>
      <c r="C10" s="6" t="s">
        <v>89</v>
      </c>
      <c r="E10" s="7">
        <v>572732</v>
      </c>
      <c r="F10" s="6"/>
      <c r="G10" s="8">
        <f t="shared" si="0"/>
        <v>3.3758128042707896E-4</v>
      </c>
      <c r="H10" s="6"/>
      <c r="I10" s="7">
        <v>5318361</v>
      </c>
      <c r="J10" s="6"/>
      <c r="K10" s="8">
        <f t="shared" si="1"/>
        <v>2.7188476258145919E-3</v>
      </c>
      <c r="L10" s="6"/>
      <c r="M10" s="6"/>
      <c r="N10" s="6"/>
    </row>
    <row r="11" spans="1:14" ht="24.75" thickBot="1">
      <c r="A11" s="2" t="s">
        <v>91</v>
      </c>
      <c r="C11" s="6" t="s">
        <v>94</v>
      </c>
      <c r="E11" s="7">
        <v>1523506848</v>
      </c>
      <c r="F11" s="6"/>
      <c r="G11" s="8">
        <f t="shared" si="0"/>
        <v>0.89798962252373382</v>
      </c>
      <c r="H11" s="6"/>
      <c r="I11" s="7">
        <v>1523506848</v>
      </c>
      <c r="J11" s="6"/>
      <c r="K11" s="8">
        <f t="shared" si="1"/>
        <v>0.77884577158208557</v>
      </c>
      <c r="L11" s="6"/>
      <c r="M11" s="6"/>
      <c r="N11" s="6"/>
    </row>
    <row r="12" spans="1:14" ht="24.75" thickBot="1">
      <c r="A12" s="2" t="s">
        <v>58</v>
      </c>
      <c r="C12" s="6" t="s">
        <v>58</v>
      </c>
      <c r="E12" s="14">
        <f>SUM(E8:E11)</f>
        <v>1696575116</v>
      </c>
      <c r="F12" s="6"/>
      <c r="G12" s="11">
        <f>SUM(G8:G11)</f>
        <v>1</v>
      </c>
      <c r="H12" s="6"/>
      <c r="I12" s="14">
        <f>SUM(I8:I11)</f>
        <v>1956108518</v>
      </c>
      <c r="J12" s="6"/>
      <c r="K12" s="11">
        <f>SUM(K8:K11)</f>
        <v>1</v>
      </c>
      <c r="L12" s="6"/>
      <c r="M12" s="6"/>
      <c r="N12" s="6"/>
    </row>
    <row r="13" spans="1:14" ht="24.75" thickTop="1">
      <c r="C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>
      <c r="C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>
      <c r="C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5:14">
      <c r="E17" s="6"/>
      <c r="F17" s="6"/>
      <c r="G17" s="6"/>
      <c r="H17" s="6"/>
      <c r="I17" s="6"/>
      <c r="J17" s="6"/>
      <c r="K17" s="6"/>
      <c r="L17" s="6"/>
      <c r="M17" s="6"/>
      <c r="N17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:E10"/>
    </sheetView>
  </sheetViews>
  <sheetFormatPr defaultRowHeight="24"/>
  <cols>
    <col min="1" max="1" width="31" style="2" bestFit="1" customWidth="1"/>
    <col min="2" max="2" width="1" style="2" customWidth="1"/>
    <col min="3" max="3" width="13.42578125" style="2" customWidth="1"/>
    <col min="4" max="4" width="1" style="2" customWidth="1"/>
    <col min="5" max="5" width="20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</row>
    <row r="3" spans="1:5" ht="24.75">
      <c r="A3" s="19" t="s">
        <v>96</v>
      </c>
      <c r="B3" s="19" t="s">
        <v>96</v>
      </c>
      <c r="C3" s="19" t="s">
        <v>96</v>
      </c>
      <c r="D3" s="19" t="s">
        <v>96</v>
      </c>
      <c r="E3" s="19" t="s">
        <v>96</v>
      </c>
    </row>
    <row r="4" spans="1:5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</row>
    <row r="5" spans="1:5" ht="24.75">
      <c r="C5" s="19" t="s">
        <v>98</v>
      </c>
      <c r="E5" s="3" t="s">
        <v>177</v>
      </c>
    </row>
    <row r="6" spans="1:5" ht="25.5" thickBot="1">
      <c r="A6" s="20" t="s">
        <v>164</v>
      </c>
      <c r="C6" s="20"/>
      <c r="E6" s="1" t="s">
        <v>178</v>
      </c>
    </row>
    <row r="7" spans="1:5" ht="25.5" thickBot="1">
      <c r="A7" s="20" t="s">
        <v>164</v>
      </c>
      <c r="C7" s="20" t="s">
        <v>75</v>
      </c>
      <c r="E7" s="20" t="s">
        <v>75</v>
      </c>
    </row>
    <row r="8" spans="1:5" ht="24.75" thickBot="1">
      <c r="A8" s="2" t="s">
        <v>165</v>
      </c>
      <c r="C8" s="7">
        <v>2000</v>
      </c>
      <c r="D8" s="6"/>
      <c r="E8" s="7">
        <v>4842567</v>
      </c>
    </row>
    <row r="9" spans="1:5" ht="24.75" thickBot="1">
      <c r="A9" s="2" t="s">
        <v>58</v>
      </c>
      <c r="C9" s="14">
        <f>SUM(C8:C8)</f>
        <v>2000</v>
      </c>
      <c r="D9" s="6"/>
      <c r="E9" s="14">
        <f>SUM(E8:E8)</f>
        <v>4842567</v>
      </c>
    </row>
    <row r="10" spans="1:5" ht="24.75" thickTop="1">
      <c r="C10" s="6"/>
      <c r="D10" s="6"/>
      <c r="E10" s="6"/>
    </row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9" sqref="G9"/>
    </sheetView>
  </sheetViews>
  <sheetFormatPr defaultRowHeight="24"/>
  <cols>
    <col min="1" max="1" width="31.42578125" style="2" bestFit="1" customWidth="1"/>
    <col min="2" max="2" width="1" style="2" customWidth="1"/>
    <col min="3" max="3" width="21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</row>
    <row r="3" spans="1:7" ht="24.75">
      <c r="A3" s="19" t="s">
        <v>96</v>
      </c>
      <c r="B3" s="19" t="s">
        <v>96</v>
      </c>
      <c r="C3" s="19" t="s">
        <v>96</v>
      </c>
      <c r="D3" s="19" t="s">
        <v>96</v>
      </c>
      <c r="E3" s="19" t="s">
        <v>96</v>
      </c>
      <c r="F3" s="19" t="s">
        <v>96</v>
      </c>
      <c r="G3" s="19" t="s">
        <v>96</v>
      </c>
    </row>
    <row r="4" spans="1: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</row>
    <row r="6" spans="1:7" ht="24.75">
      <c r="A6" s="20" t="s">
        <v>100</v>
      </c>
      <c r="C6" s="20" t="s">
        <v>75</v>
      </c>
      <c r="E6" s="20" t="s">
        <v>157</v>
      </c>
      <c r="G6" s="20" t="s">
        <v>12</v>
      </c>
    </row>
    <row r="7" spans="1:7">
      <c r="A7" s="2" t="s">
        <v>166</v>
      </c>
      <c r="C7" s="7">
        <v>0</v>
      </c>
      <c r="D7" s="6"/>
      <c r="E7" s="6" t="s">
        <v>36</v>
      </c>
      <c r="F7" s="6"/>
      <c r="G7" s="6" t="s">
        <v>36</v>
      </c>
    </row>
    <row r="8" spans="1:7">
      <c r="A8" s="2" t="s">
        <v>167</v>
      </c>
      <c r="C8" s="7">
        <f>'سرمایه‌گذاری در اوراق بهادار'!I47</f>
        <v>20105197510</v>
      </c>
      <c r="D8" s="6"/>
      <c r="E8" s="6" t="s">
        <v>168</v>
      </c>
      <c r="F8" s="6"/>
      <c r="G8" s="6" t="s">
        <v>169</v>
      </c>
    </row>
    <row r="9" spans="1:7">
      <c r="A9" s="2" t="s">
        <v>170</v>
      </c>
      <c r="C9" s="7">
        <v>1696575116</v>
      </c>
      <c r="D9" s="6"/>
      <c r="E9" s="6" t="s">
        <v>171</v>
      </c>
      <c r="F9" s="6"/>
      <c r="G9" s="6" t="s">
        <v>172</v>
      </c>
    </row>
    <row r="10" spans="1:7">
      <c r="A10" s="2" t="s">
        <v>58</v>
      </c>
      <c r="C10" s="14">
        <f>SUM(C7:C9)</f>
        <v>21801772626</v>
      </c>
      <c r="D10" s="6"/>
      <c r="E10" s="17" t="s">
        <v>173</v>
      </c>
      <c r="F10" s="6"/>
      <c r="G10" s="17" t="s">
        <v>174</v>
      </c>
    </row>
    <row r="11" spans="1:7">
      <c r="C11" s="6"/>
      <c r="D11" s="6"/>
      <c r="E11" s="6"/>
      <c r="F11" s="6"/>
      <c r="G11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ignoredErrors>
    <ignoredError sqref="E7:E10 G7:G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5"/>
  <sheetViews>
    <sheetView rightToLeft="1" workbookViewId="0">
      <selection activeCell="M12" sqref="M12"/>
    </sheetView>
  </sheetViews>
  <sheetFormatPr defaultRowHeight="24"/>
  <cols>
    <col min="1" max="1" width="32.140625" style="2" bestFit="1" customWidth="1"/>
    <col min="2" max="2" width="1" style="2" customWidth="1"/>
    <col min="3" max="3" width="16" style="2" customWidth="1"/>
    <col min="4" max="4" width="1" style="2" customWidth="1"/>
    <col min="5" max="5" width="17" style="2" customWidth="1"/>
    <col min="6" max="6" width="1" style="2" customWidth="1"/>
    <col min="7" max="7" width="21" style="2" customWidth="1"/>
    <col min="8" max="8" width="1" style="2" customWidth="1"/>
    <col min="9" max="9" width="16" style="2" customWidth="1"/>
    <col min="10" max="10" width="1" style="2" customWidth="1"/>
    <col min="11" max="11" width="28" style="2" customWidth="1"/>
    <col min="12" max="12" width="1" style="2" customWidth="1"/>
    <col min="13" max="13" width="17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</row>
    <row r="3" spans="1:13" ht="24.7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</row>
    <row r="4" spans="1:13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</row>
    <row r="6" spans="1:13" ht="24.75">
      <c r="A6" s="20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  <c r="L6" s="20" t="s">
        <v>6</v>
      </c>
      <c r="M6" s="20" t="s">
        <v>6</v>
      </c>
    </row>
    <row r="7" spans="1:13" ht="25.5" thickBot="1">
      <c r="A7" s="20" t="s">
        <v>3</v>
      </c>
      <c r="C7" s="20" t="s">
        <v>7</v>
      </c>
      <c r="E7" s="20" t="s">
        <v>59</v>
      </c>
      <c r="G7" s="20" t="s">
        <v>60</v>
      </c>
      <c r="I7" s="20" t="s">
        <v>61</v>
      </c>
      <c r="K7" s="20" t="s">
        <v>62</v>
      </c>
      <c r="M7" s="20" t="s">
        <v>63</v>
      </c>
    </row>
    <row r="8" spans="1:13">
      <c r="A8" s="2" t="s">
        <v>23</v>
      </c>
      <c r="C8" s="7">
        <v>78404</v>
      </c>
      <c r="D8" s="6"/>
      <c r="E8" s="7">
        <v>965000</v>
      </c>
      <c r="F8" s="6"/>
      <c r="G8" s="7">
        <v>984090.79790000001</v>
      </c>
      <c r="H8" s="6"/>
      <c r="I8" s="6" t="s">
        <v>64</v>
      </c>
      <c r="J8" s="6"/>
      <c r="K8" s="7">
        <v>77156654918.551605</v>
      </c>
      <c r="M8" s="8">
        <v>9.4761040203410016E-2</v>
      </c>
    </row>
    <row r="9" spans="1:13">
      <c r="A9" s="2" t="s">
        <v>44</v>
      </c>
      <c r="C9" s="7">
        <v>127296</v>
      </c>
      <c r="D9" s="6"/>
      <c r="E9" s="7">
        <v>950000</v>
      </c>
      <c r="F9" s="6"/>
      <c r="G9" s="7">
        <v>978635.42559999996</v>
      </c>
      <c r="H9" s="6"/>
      <c r="I9" s="6" t="s">
        <v>65</v>
      </c>
      <c r="J9" s="6"/>
      <c r="K9" s="7">
        <v>124576375137.17799</v>
      </c>
      <c r="M9" s="8">
        <v>0.15300024223744324</v>
      </c>
    </row>
    <row r="10" spans="1:13">
      <c r="A10" s="2" t="s">
        <v>50</v>
      </c>
      <c r="C10" s="7">
        <v>15704</v>
      </c>
      <c r="D10" s="6"/>
      <c r="E10" s="7">
        <v>990990</v>
      </c>
      <c r="F10" s="6"/>
      <c r="G10" s="7">
        <v>903509</v>
      </c>
      <c r="H10" s="6"/>
      <c r="I10" s="6" t="s">
        <v>66</v>
      </c>
      <c r="J10" s="6"/>
      <c r="K10" s="7">
        <v>14188705336</v>
      </c>
      <c r="M10" s="8">
        <v>1.7426059724833312E-2</v>
      </c>
    </row>
    <row r="11" spans="1:13">
      <c r="A11" s="2" t="s">
        <v>41</v>
      </c>
      <c r="C11" s="7">
        <v>92790</v>
      </c>
      <c r="D11" s="6"/>
      <c r="E11" s="7">
        <v>1000000</v>
      </c>
      <c r="F11" s="6"/>
      <c r="G11" s="7">
        <v>927120.86829999997</v>
      </c>
      <c r="H11" s="6"/>
      <c r="I11" s="6" t="s">
        <v>67</v>
      </c>
      <c r="J11" s="6"/>
      <c r="K11" s="7">
        <v>86027545369.557007</v>
      </c>
      <c r="M11" s="8">
        <v>0.10565595014416809</v>
      </c>
    </row>
    <row r="12" spans="1:13">
      <c r="A12" s="2" t="s">
        <v>55</v>
      </c>
      <c r="C12" s="7">
        <v>205000</v>
      </c>
      <c r="D12" s="6"/>
      <c r="E12" s="7">
        <v>915200</v>
      </c>
      <c r="F12" s="6"/>
      <c r="G12" s="7">
        <v>833621</v>
      </c>
      <c r="H12" s="6"/>
      <c r="I12" s="6" t="s">
        <v>68</v>
      </c>
      <c r="J12" s="6"/>
      <c r="K12" s="7">
        <v>170892305000</v>
      </c>
      <c r="M12" s="8">
        <v>0.20988380848875712</v>
      </c>
    </row>
    <row r="13" spans="1:13" ht="24.75" thickBot="1">
      <c r="C13" s="6"/>
      <c r="D13" s="6"/>
      <c r="E13" s="6"/>
      <c r="F13" s="6"/>
      <c r="G13" s="6"/>
      <c r="H13" s="6"/>
      <c r="I13" s="6"/>
      <c r="J13" s="6"/>
      <c r="K13" s="10">
        <f>SUM(K8:K12)</f>
        <v>472841585761.28662</v>
      </c>
      <c r="M13" s="11">
        <f>SUM(M8:M12)</f>
        <v>0.58072710079861178</v>
      </c>
    </row>
    <row r="14" spans="1:13" ht="24.75" thickTop="1">
      <c r="C14" s="6"/>
      <c r="D14" s="6"/>
      <c r="E14" s="6"/>
      <c r="F14" s="6"/>
      <c r="G14" s="6"/>
      <c r="H14" s="6"/>
      <c r="I14" s="6"/>
      <c r="J14" s="6"/>
      <c r="K14" s="6"/>
    </row>
    <row r="15" spans="1:13">
      <c r="C15" s="6"/>
      <c r="D15" s="6"/>
      <c r="E15" s="6"/>
      <c r="F15" s="6"/>
      <c r="G15" s="6"/>
      <c r="H15" s="6"/>
      <c r="I15" s="6"/>
      <c r="J15" s="6"/>
      <c r="K15" s="6"/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S8" sqref="S8:S13"/>
    </sheetView>
  </sheetViews>
  <sheetFormatPr defaultRowHeight="24"/>
  <cols>
    <col min="1" max="1" width="26.28515625" style="2" bestFit="1" customWidth="1"/>
    <col min="2" max="2" width="1" style="2" customWidth="1"/>
    <col min="3" max="3" width="26" style="2" bestFit="1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4" style="2" customWidth="1"/>
    <col min="10" max="10" width="1" style="2" customWidth="1"/>
    <col min="11" max="11" width="22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1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.7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</row>
    <row r="4" spans="1:19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.75">
      <c r="A6" s="20" t="s">
        <v>70</v>
      </c>
      <c r="C6" s="20" t="s">
        <v>71</v>
      </c>
      <c r="D6" s="20" t="s">
        <v>71</v>
      </c>
      <c r="E6" s="20" t="s">
        <v>71</v>
      </c>
      <c r="F6" s="20" t="s">
        <v>71</v>
      </c>
      <c r="G6" s="20" t="s">
        <v>71</v>
      </c>
      <c r="H6" s="20" t="s">
        <v>71</v>
      </c>
      <c r="I6" s="20" t="s">
        <v>71</v>
      </c>
      <c r="K6" s="20" t="s">
        <v>175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70</v>
      </c>
      <c r="C7" s="20" t="s">
        <v>72</v>
      </c>
      <c r="E7" s="20" t="s">
        <v>73</v>
      </c>
      <c r="G7" s="20" t="s">
        <v>74</v>
      </c>
      <c r="I7" s="20" t="s">
        <v>21</v>
      </c>
      <c r="K7" s="20" t="s">
        <v>75</v>
      </c>
      <c r="M7" s="20" t="s">
        <v>76</v>
      </c>
      <c r="O7" s="20" t="s">
        <v>77</v>
      </c>
      <c r="Q7" s="20" t="s">
        <v>75</v>
      </c>
      <c r="S7" s="20" t="s">
        <v>69</v>
      </c>
    </row>
    <row r="8" spans="1:19">
      <c r="A8" s="2" t="s">
        <v>78</v>
      </c>
      <c r="C8" s="6" t="s">
        <v>79</v>
      </c>
      <c r="D8" s="6"/>
      <c r="E8" s="6" t="s">
        <v>80</v>
      </c>
      <c r="F8" s="6"/>
      <c r="G8" s="6" t="s">
        <v>81</v>
      </c>
      <c r="H8" s="6"/>
      <c r="I8" s="7">
        <v>5</v>
      </c>
      <c r="J8" s="6"/>
      <c r="K8" s="13">
        <v>9368260</v>
      </c>
      <c r="L8" s="13"/>
      <c r="M8" s="13">
        <v>1493048342</v>
      </c>
      <c r="N8" s="13"/>
      <c r="O8" s="13">
        <v>0</v>
      </c>
      <c r="P8" s="13"/>
      <c r="Q8" s="13">
        <v>1502416602</v>
      </c>
      <c r="R8" s="6"/>
      <c r="S8" s="8">
        <v>1.8452142614876501E-3</v>
      </c>
    </row>
    <row r="9" spans="1:19">
      <c r="A9" s="2" t="s">
        <v>78</v>
      </c>
      <c r="C9" s="6" t="s">
        <v>82</v>
      </c>
      <c r="D9" s="6"/>
      <c r="E9" s="6" t="s">
        <v>83</v>
      </c>
      <c r="F9" s="6"/>
      <c r="G9" s="6" t="s">
        <v>84</v>
      </c>
      <c r="H9" s="6"/>
      <c r="I9" s="7">
        <v>5</v>
      </c>
      <c r="J9" s="6"/>
      <c r="K9" s="13">
        <v>459946720</v>
      </c>
      <c r="L9" s="13"/>
      <c r="M9" s="13">
        <v>300002000</v>
      </c>
      <c r="N9" s="13"/>
      <c r="O9" s="13">
        <v>1200</v>
      </c>
      <c r="P9" s="13"/>
      <c r="Q9" s="13">
        <v>759947520</v>
      </c>
      <c r="R9" s="6"/>
      <c r="S9" s="8">
        <v>9.3334032652427458E-4</v>
      </c>
    </row>
    <row r="10" spans="1:19">
      <c r="A10" s="2" t="s">
        <v>85</v>
      </c>
      <c r="C10" s="6" t="s">
        <v>86</v>
      </c>
      <c r="D10" s="6"/>
      <c r="E10" s="6" t="s">
        <v>80</v>
      </c>
      <c r="F10" s="6"/>
      <c r="G10" s="6" t="s">
        <v>87</v>
      </c>
      <c r="H10" s="6"/>
      <c r="I10" s="7">
        <v>5</v>
      </c>
      <c r="J10" s="6"/>
      <c r="K10" s="13">
        <v>118861796066</v>
      </c>
      <c r="L10" s="13"/>
      <c r="M10" s="13">
        <v>225012662236</v>
      </c>
      <c r="N10" s="13"/>
      <c r="O10" s="13">
        <v>329356473121</v>
      </c>
      <c r="P10" s="13"/>
      <c r="Q10" s="13">
        <v>14517985181</v>
      </c>
      <c r="R10" s="6"/>
      <c r="S10" s="8">
        <v>1.7830469437296301E-2</v>
      </c>
    </row>
    <row r="11" spans="1:19">
      <c r="A11" s="2" t="s">
        <v>88</v>
      </c>
      <c r="C11" s="6" t="s">
        <v>89</v>
      </c>
      <c r="D11" s="6"/>
      <c r="E11" s="6" t="s">
        <v>80</v>
      </c>
      <c r="F11" s="6"/>
      <c r="G11" s="6" t="s">
        <v>90</v>
      </c>
      <c r="H11" s="6"/>
      <c r="I11" s="7">
        <v>5</v>
      </c>
      <c r="J11" s="6"/>
      <c r="K11" s="13">
        <v>139933205</v>
      </c>
      <c r="L11" s="13"/>
      <c r="M11" s="13">
        <v>572732</v>
      </c>
      <c r="N11" s="13"/>
      <c r="O11" s="13">
        <v>0</v>
      </c>
      <c r="P11" s="13"/>
      <c r="Q11" s="13">
        <v>140505937</v>
      </c>
      <c r="R11" s="6"/>
      <c r="S11" s="8">
        <v>1.7256435959969862E-4</v>
      </c>
    </row>
    <row r="12" spans="1:19">
      <c r="A12" s="2" t="s">
        <v>91</v>
      </c>
      <c r="C12" s="6" t="s">
        <v>92</v>
      </c>
      <c r="D12" s="6"/>
      <c r="E12" s="6" t="s">
        <v>80</v>
      </c>
      <c r="F12" s="6"/>
      <c r="G12" s="6" t="s">
        <v>93</v>
      </c>
      <c r="H12" s="6"/>
      <c r="I12" s="12">
        <v>22.5</v>
      </c>
      <c r="J12" s="6"/>
      <c r="K12" s="13">
        <v>0</v>
      </c>
      <c r="L12" s="13"/>
      <c r="M12" s="13">
        <v>71470767122</v>
      </c>
      <c r="N12" s="13"/>
      <c r="O12" s="13">
        <v>70000000000</v>
      </c>
      <c r="P12" s="13"/>
      <c r="Q12" s="13">
        <v>1470767122</v>
      </c>
      <c r="R12" s="6"/>
      <c r="S12" s="8">
        <v>1.8063435036785797E-3</v>
      </c>
    </row>
    <row r="13" spans="1:19">
      <c r="A13" s="2" t="s">
        <v>91</v>
      </c>
      <c r="C13" s="6" t="s">
        <v>94</v>
      </c>
      <c r="D13" s="6"/>
      <c r="E13" s="6" t="s">
        <v>95</v>
      </c>
      <c r="F13" s="6"/>
      <c r="G13" s="6" t="s">
        <v>93</v>
      </c>
      <c r="H13" s="6"/>
      <c r="I13" s="12">
        <v>22.5</v>
      </c>
      <c r="J13" s="6"/>
      <c r="K13" s="13">
        <v>0</v>
      </c>
      <c r="L13" s="13"/>
      <c r="M13" s="13">
        <v>70000000000</v>
      </c>
      <c r="N13" s="13"/>
      <c r="O13" s="13">
        <v>0</v>
      </c>
      <c r="P13" s="13"/>
      <c r="Q13" s="13">
        <v>70000000000</v>
      </c>
      <c r="R13" s="6"/>
      <c r="S13" s="8">
        <v>8.5971492948222553E-2</v>
      </c>
    </row>
    <row r="14" spans="1:19">
      <c r="A14" s="2" t="s">
        <v>58</v>
      </c>
      <c r="C14" s="2" t="s">
        <v>58</v>
      </c>
      <c r="E14" s="2" t="s">
        <v>58</v>
      </c>
      <c r="G14" s="2" t="s">
        <v>58</v>
      </c>
      <c r="I14" s="2" t="s">
        <v>58</v>
      </c>
      <c r="K14" s="14">
        <f>SUM(K8:K13)</f>
        <v>119471044251</v>
      </c>
      <c r="L14" s="6"/>
      <c r="M14" s="14">
        <f>SUM(M8:M13)</f>
        <v>368277052432</v>
      </c>
      <c r="N14" s="6"/>
      <c r="O14" s="14">
        <f>SUM(O8:O13)</f>
        <v>399356474321</v>
      </c>
      <c r="P14" s="6"/>
      <c r="Q14" s="14">
        <f>SUM(Q8:Q13)</f>
        <v>88391622362</v>
      </c>
      <c r="S14" s="9">
        <f>SUM(S8:S13)</f>
        <v>0.10855942483680905</v>
      </c>
    </row>
  </sheetData>
  <mergeCells count="17"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Q7"/>
    <mergeCell ref="S7"/>
    <mergeCell ref="Q6:S6"/>
  </mergeCells>
  <pageMargins left="0.7" right="0.7" top="0.75" bottom="0.75" header="0.3" footer="0.3"/>
  <ignoredErrors>
    <ignoredError sqref="C8:C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5"/>
  <sheetViews>
    <sheetView rightToLeft="1" topLeftCell="A6" workbookViewId="0">
      <selection activeCell="M22" sqref="M22:S26"/>
    </sheetView>
  </sheetViews>
  <sheetFormatPr defaultRowHeight="24"/>
  <cols>
    <col min="1" max="1" width="32.140625" style="2" bestFit="1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4" style="2" customWidth="1"/>
    <col min="8" max="8" width="1" style="2" customWidth="1"/>
    <col min="9" max="9" width="20" style="2" customWidth="1"/>
    <col min="10" max="10" width="1" style="2" customWidth="1"/>
    <col min="11" max="11" width="16" style="2" customWidth="1"/>
    <col min="12" max="12" width="1" style="2" customWidth="1"/>
    <col min="13" max="13" width="20" style="2" customWidth="1"/>
    <col min="14" max="14" width="1" style="2" customWidth="1"/>
    <col min="15" max="15" width="21" style="2" customWidth="1"/>
    <col min="16" max="16" width="1" style="2" customWidth="1"/>
    <col min="17" max="17" width="16" style="2" customWidth="1"/>
    <col min="18" max="18" width="1" style="2" customWidth="1"/>
    <col min="19" max="19" width="21" style="2" customWidth="1"/>
    <col min="20" max="20" width="1" style="2" customWidth="1"/>
    <col min="21" max="21" width="14.28515625" style="2" bestFit="1" customWidth="1"/>
    <col min="22" max="16384" width="9.140625" style="2"/>
  </cols>
  <sheetData>
    <row r="2" spans="1:19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.75">
      <c r="A3" s="19" t="s">
        <v>96</v>
      </c>
      <c r="B3" s="19" t="s">
        <v>96</v>
      </c>
      <c r="C3" s="19" t="s">
        <v>96</v>
      </c>
      <c r="D3" s="19" t="s">
        <v>96</v>
      </c>
      <c r="E3" s="19" t="s">
        <v>96</v>
      </c>
      <c r="F3" s="19" t="s">
        <v>96</v>
      </c>
      <c r="G3" s="19" t="s">
        <v>96</v>
      </c>
      <c r="H3" s="19" t="s">
        <v>96</v>
      </c>
      <c r="I3" s="19" t="s">
        <v>96</v>
      </c>
      <c r="J3" s="19" t="s">
        <v>96</v>
      </c>
      <c r="K3" s="19" t="s">
        <v>96</v>
      </c>
      <c r="L3" s="19" t="s">
        <v>96</v>
      </c>
      <c r="M3" s="19" t="s">
        <v>96</v>
      </c>
      <c r="N3" s="19" t="s">
        <v>96</v>
      </c>
      <c r="O3" s="19" t="s">
        <v>96</v>
      </c>
      <c r="P3" s="19" t="s">
        <v>96</v>
      </c>
      <c r="Q3" s="19" t="s">
        <v>96</v>
      </c>
      <c r="R3" s="19" t="s">
        <v>96</v>
      </c>
      <c r="S3" s="19" t="s">
        <v>96</v>
      </c>
    </row>
    <row r="4" spans="1:19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.75">
      <c r="A6" s="20" t="s">
        <v>97</v>
      </c>
      <c r="B6" s="20" t="s">
        <v>97</v>
      </c>
      <c r="C6" s="20" t="s">
        <v>97</v>
      </c>
      <c r="D6" s="20" t="s">
        <v>97</v>
      </c>
      <c r="E6" s="20" t="s">
        <v>97</v>
      </c>
      <c r="F6" s="20" t="s">
        <v>97</v>
      </c>
      <c r="G6" s="20" t="s">
        <v>97</v>
      </c>
      <c r="I6" s="20" t="s">
        <v>98</v>
      </c>
      <c r="J6" s="20" t="s">
        <v>98</v>
      </c>
      <c r="K6" s="20" t="s">
        <v>98</v>
      </c>
      <c r="L6" s="20" t="s">
        <v>98</v>
      </c>
      <c r="M6" s="20" t="s">
        <v>98</v>
      </c>
      <c r="O6" s="20" t="s">
        <v>99</v>
      </c>
      <c r="P6" s="20" t="s">
        <v>99</v>
      </c>
      <c r="Q6" s="20" t="s">
        <v>99</v>
      </c>
      <c r="R6" s="20" t="s">
        <v>99</v>
      </c>
      <c r="S6" s="20" t="s">
        <v>99</v>
      </c>
    </row>
    <row r="7" spans="1:19" ht="24.75">
      <c r="A7" s="20" t="s">
        <v>100</v>
      </c>
      <c r="C7" s="20" t="s">
        <v>101</v>
      </c>
      <c r="E7" s="20" t="s">
        <v>20</v>
      </c>
      <c r="G7" s="20" t="s">
        <v>21</v>
      </c>
      <c r="I7" s="20" t="s">
        <v>102</v>
      </c>
      <c r="K7" s="20" t="s">
        <v>103</v>
      </c>
      <c r="M7" s="20" t="s">
        <v>104</v>
      </c>
      <c r="O7" s="20" t="s">
        <v>102</v>
      </c>
      <c r="Q7" s="20" t="s">
        <v>103</v>
      </c>
      <c r="S7" s="20" t="s">
        <v>104</v>
      </c>
    </row>
    <row r="8" spans="1:19">
      <c r="A8" s="2" t="s">
        <v>55</v>
      </c>
      <c r="C8" s="6" t="s">
        <v>176</v>
      </c>
      <c r="E8" s="6" t="s">
        <v>57</v>
      </c>
      <c r="F8" s="6"/>
      <c r="G8" s="7">
        <v>18</v>
      </c>
      <c r="H8" s="6"/>
      <c r="I8" s="7">
        <v>418739178</v>
      </c>
      <c r="J8" s="6"/>
      <c r="K8" s="7">
        <v>0</v>
      </c>
      <c r="L8" s="6"/>
      <c r="M8" s="7">
        <v>418739178</v>
      </c>
      <c r="N8" s="6"/>
      <c r="O8" s="7">
        <v>418739178</v>
      </c>
      <c r="P8" s="6"/>
      <c r="Q8" s="7">
        <v>0</v>
      </c>
      <c r="R8" s="6"/>
      <c r="S8" s="7">
        <v>418739178</v>
      </c>
    </row>
    <row r="9" spans="1:19">
      <c r="A9" s="2" t="s">
        <v>105</v>
      </c>
      <c r="C9" s="6" t="s">
        <v>176</v>
      </c>
      <c r="E9" s="6" t="s">
        <v>106</v>
      </c>
      <c r="F9" s="6"/>
      <c r="G9" s="7">
        <v>18</v>
      </c>
      <c r="H9" s="6"/>
      <c r="I9" s="7">
        <v>0</v>
      </c>
      <c r="J9" s="6"/>
      <c r="K9" s="7">
        <v>0</v>
      </c>
      <c r="L9" s="6"/>
      <c r="M9" s="7">
        <v>0</v>
      </c>
      <c r="N9" s="6"/>
      <c r="O9" s="7">
        <v>3820286</v>
      </c>
      <c r="P9" s="6"/>
      <c r="Q9" s="7">
        <v>0</v>
      </c>
      <c r="R9" s="6"/>
      <c r="S9" s="7">
        <v>3820286</v>
      </c>
    </row>
    <row r="10" spans="1:19">
      <c r="A10" s="2" t="s">
        <v>50</v>
      </c>
      <c r="C10" s="6" t="s">
        <v>176</v>
      </c>
      <c r="E10" s="6" t="s">
        <v>52</v>
      </c>
      <c r="F10" s="6"/>
      <c r="G10" s="7">
        <v>15</v>
      </c>
      <c r="H10" s="6"/>
      <c r="I10" s="7">
        <v>193939113</v>
      </c>
      <c r="J10" s="6"/>
      <c r="K10" s="7">
        <v>0</v>
      </c>
      <c r="L10" s="6"/>
      <c r="M10" s="7">
        <v>193939113</v>
      </c>
      <c r="N10" s="6"/>
      <c r="O10" s="7">
        <v>1277047537</v>
      </c>
      <c r="P10" s="6"/>
      <c r="Q10" s="7">
        <v>0</v>
      </c>
      <c r="R10" s="6"/>
      <c r="S10" s="7">
        <v>1277047537</v>
      </c>
    </row>
    <row r="11" spans="1:19">
      <c r="A11" s="2" t="s">
        <v>107</v>
      </c>
      <c r="C11" s="6" t="s">
        <v>176</v>
      </c>
      <c r="E11" s="6" t="s">
        <v>108</v>
      </c>
      <c r="F11" s="6"/>
      <c r="G11" s="7">
        <v>16</v>
      </c>
      <c r="H11" s="6"/>
      <c r="I11" s="7">
        <v>0</v>
      </c>
      <c r="J11" s="6"/>
      <c r="K11" s="7">
        <v>0</v>
      </c>
      <c r="L11" s="6"/>
      <c r="M11" s="7">
        <v>0</v>
      </c>
      <c r="N11" s="6"/>
      <c r="O11" s="7">
        <v>37828264</v>
      </c>
      <c r="P11" s="6"/>
      <c r="Q11" s="7">
        <v>0</v>
      </c>
      <c r="R11" s="6"/>
      <c r="S11" s="7">
        <v>37828264</v>
      </c>
    </row>
    <row r="12" spans="1:19">
      <c r="A12" s="2" t="s">
        <v>53</v>
      </c>
      <c r="C12" s="6" t="s">
        <v>176</v>
      </c>
      <c r="E12" s="6" t="s">
        <v>35</v>
      </c>
      <c r="F12" s="6"/>
      <c r="G12" s="7">
        <v>17</v>
      </c>
      <c r="H12" s="6"/>
      <c r="I12" s="7">
        <v>1890068311</v>
      </c>
      <c r="J12" s="6"/>
      <c r="K12" s="7">
        <v>0</v>
      </c>
      <c r="L12" s="6"/>
      <c r="M12" s="7">
        <v>1890068311</v>
      </c>
      <c r="N12" s="6"/>
      <c r="O12" s="7">
        <v>25711796621</v>
      </c>
      <c r="P12" s="6"/>
      <c r="Q12" s="7">
        <v>0</v>
      </c>
      <c r="R12" s="6"/>
      <c r="S12" s="7">
        <v>25711796621</v>
      </c>
    </row>
    <row r="13" spans="1:19">
      <c r="A13" s="2" t="s">
        <v>109</v>
      </c>
      <c r="C13" s="6" t="s">
        <v>176</v>
      </c>
      <c r="E13" s="6" t="s">
        <v>110</v>
      </c>
      <c r="F13" s="6"/>
      <c r="G13" s="7">
        <v>17</v>
      </c>
      <c r="H13" s="6"/>
      <c r="I13" s="7">
        <v>0</v>
      </c>
      <c r="J13" s="6"/>
      <c r="K13" s="7">
        <v>0</v>
      </c>
      <c r="L13" s="6"/>
      <c r="M13" s="7">
        <v>0</v>
      </c>
      <c r="N13" s="6"/>
      <c r="O13" s="7">
        <v>453867290</v>
      </c>
      <c r="P13" s="6"/>
      <c r="Q13" s="7">
        <v>0</v>
      </c>
      <c r="R13" s="6"/>
      <c r="S13" s="7">
        <v>453867290</v>
      </c>
    </row>
    <row r="14" spans="1:19">
      <c r="A14" s="2" t="s">
        <v>41</v>
      </c>
      <c r="C14" s="6" t="s">
        <v>176</v>
      </c>
      <c r="E14" s="6" t="s">
        <v>43</v>
      </c>
      <c r="F14" s="6"/>
      <c r="G14" s="7">
        <v>18</v>
      </c>
      <c r="H14" s="6"/>
      <c r="I14" s="7">
        <v>1367302241</v>
      </c>
      <c r="J14" s="6"/>
      <c r="K14" s="7">
        <v>0</v>
      </c>
      <c r="L14" s="6"/>
      <c r="M14" s="7">
        <v>1367302241</v>
      </c>
      <c r="N14" s="6"/>
      <c r="O14" s="7">
        <v>5721506408</v>
      </c>
      <c r="P14" s="6"/>
      <c r="Q14" s="7">
        <v>0</v>
      </c>
      <c r="R14" s="6"/>
      <c r="S14" s="7">
        <v>5721506408</v>
      </c>
    </row>
    <row r="15" spans="1:19">
      <c r="A15" s="2" t="s">
        <v>44</v>
      </c>
      <c r="C15" s="6" t="s">
        <v>176</v>
      </c>
      <c r="E15" s="6" t="s">
        <v>46</v>
      </c>
      <c r="F15" s="6"/>
      <c r="G15" s="7">
        <v>21</v>
      </c>
      <c r="H15" s="6"/>
      <c r="I15" s="7">
        <v>2277909606</v>
      </c>
      <c r="J15" s="6"/>
      <c r="K15" s="7">
        <v>0</v>
      </c>
      <c r="L15" s="6"/>
      <c r="M15" s="7">
        <v>2277909606</v>
      </c>
      <c r="N15" s="6"/>
      <c r="O15" s="7">
        <v>13618004793</v>
      </c>
      <c r="P15" s="6"/>
      <c r="Q15" s="7">
        <v>0</v>
      </c>
      <c r="R15" s="6"/>
      <c r="S15" s="7">
        <v>13618004793</v>
      </c>
    </row>
    <row r="16" spans="1:19">
      <c r="A16" s="2" t="s">
        <v>23</v>
      </c>
      <c r="C16" s="6" t="s">
        <v>176</v>
      </c>
      <c r="E16" s="6" t="s">
        <v>26</v>
      </c>
      <c r="F16" s="6"/>
      <c r="G16" s="7">
        <v>18</v>
      </c>
      <c r="H16" s="6"/>
      <c r="I16" s="7">
        <v>1152911692</v>
      </c>
      <c r="J16" s="6"/>
      <c r="K16" s="7">
        <v>0</v>
      </c>
      <c r="L16" s="6"/>
      <c r="M16" s="7">
        <v>1152911692</v>
      </c>
      <c r="N16" s="6"/>
      <c r="O16" s="7">
        <v>7811130469</v>
      </c>
      <c r="P16" s="6"/>
      <c r="Q16" s="7">
        <v>0</v>
      </c>
      <c r="R16" s="6"/>
      <c r="S16" s="7">
        <v>7811130469</v>
      </c>
    </row>
    <row r="17" spans="1:21">
      <c r="A17" s="2" t="s">
        <v>78</v>
      </c>
      <c r="C17" s="7">
        <v>1</v>
      </c>
      <c r="E17" s="6" t="s">
        <v>176</v>
      </c>
      <c r="F17" s="6"/>
      <c r="G17" s="7">
        <v>5</v>
      </c>
      <c r="H17" s="6"/>
      <c r="I17" s="7">
        <v>38342</v>
      </c>
      <c r="J17" s="6"/>
      <c r="K17" s="7">
        <v>0</v>
      </c>
      <c r="L17" s="6"/>
      <c r="M17" s="7">
        <v>38342</v>
      </c>
      <c r="N17" s="6"/>
      <c r="O17" s="7">
        <v>4746574</v>
      </c>
      <c r="P17" s="6"/>
      <c r="Q17" s="7">
        <v>0</v>
      </c>
      <c r="R17" s="6"/>
      <c r="S17" s="7">
        <v>4746574</v>
      </c>
    </row>
    <row r="18" spans="1:21">
      <c r="A18" s="2" t="s">
        <v>85</v>
      </c>
      <c r="C18" s="7">
        <v>17</v>
      </c>
      <c r="E18" s="6" t="s">
        <v>176</v>
      </c>
      <c r="F18" s="6"/>
      <c r="G18" s="7">
        <v>5</v>
      </c>
      <c r="H18" s="6"/>
      <c r="I18" s="7">
        <v>172457194</v>
      </c>
      <c r="J18" s="6"/>
      <c r="K18" s="7">
        <v>0</v>
      </c>
      <c r="L18" s="6"/>
      <c r="M18" s="7">
        <v>172457194</v>
      </c>
      <c r="N18" s="6"/>
      <c r="O18" s="7">
        <v>422536735</v>
      </c>
      <c r="P18" s="6"/>
      <c r="Q18" s="7">
        <v>0</v>
      </c>
      <c r="R18" s="6"/>
      <c r="S18" s="7">
        <v>422536735</v>
      </c>
    </row>
    <row r="19" spans="1:21">
      <c r="A19" s="2" t="s">
        <v>88</v>
      </c>
      <c r="C19" s="7">
        <v>17</v>
      </c>
      <c r="E19" s="6" t="s">
        <v>176</v>
      </c>
      <c r="F19" s="6"/>
      <c r="G19" s="7">
        <v>5</v>
      </c>
      <c r="H19" s="6"/>
      <c r="I19" s="7">
        <v>572732</v>
      </c>
      <c r="J19" s="6"/>
      <c r="K19" s="7">
        <v>0</v>
      </c>
      <c r="L19" s="6"/>
      <c r="M19" s="7">
        <v>572732</v>
      </c>
      <c r="N19" s="6"/>
      <c r="O19" s="7">
        <v>5318361</v>
      </c>
      <c r="P19" s="6"/>
      <c r="Q19" s="7">
        <v>0</v>
      </c>
      <c r="R19" s="6"/>
      <c r="S19" s="7">
        <v>5318361</v>
      </c>
    </row>
    <row r="20" spans="1:21">
      <c r="A20" s="2" t="s">
        <v>91</v>
      </c>
      <c r="C20" s="7">
        <v>1</v>
      </c>
      <c r="E20" s="6" t="s">
        <v>176</v>
      </c>
      <c r="F20" s="6"/>
      <c r="G20" s="12">
        <v>22.5</v>
      </c>
      <c r="H20" s="6"/>
      <c r="I20" s="7">
        <v>1523506848</v>
      </c>
      <c r="J20" s="6"/>
      <c r="K20" s="7">
        <v>39705</v>
      </c>
      <c r="L20" s="6"/>
      <c r="M20" s="7">
        <v>1523506848</v>
      </c>
      <c r="N20" s="6"/>
      <c r="O20" s="7">
        <v>1523506848</v>
      </c>
      <c r="P20" s="6"/>
      <c r="Q20" s="7">
        <v>39705</v>
      </c>
      <c r="R20" s="6"/>
      <c r="S20" s="7">
        <v>1523506848</v>
      </c>
      <c r="U20" s="4"/>
    </row>
    <row r="21" spans="1:21">
      <c r="A21" s="2" t="s">
        <v>58</v>
      </c>
      <c r="C21" s="6" t="s">
        <v>58</v>
      </c>
      <c r="E21" s="2" t="s">
        <v>58</v>
      </c>
      <c r="G21" s="14">
        <f>SUM(G8:G20)</f>
        <v>195.5</v>
      </c>
      <c r="H21" s="6"/>
      <c r="I21" s="14">
        <f>SUM(I8:I20)</f>
        <v>8997445257</v>
      </c>
      <c r="J21" s="6"/>
      <c r="K21" s="14">
        <f>SUM(K8:K20)</f>
        <v>39705</v>
      </c>
      <c r="L21" s="6"/>
      <c r="M21" s="14">
        <f>SUM(M8:M20)</f>
        <v>8997445257</v>
      </c>
      <c r="N21" s="6"/>
      <c r="O21" s="14">
        <f>SUM(O8:O20)</f>
        <v>57009849364</v>
      </c>
      <c r="P21" s="6"/>
      <c r="Q21" s="14">
        <f>SUM(Q8:Q20)</f>
        <v>39705</v>
      </c>
      <c r="R21" s="6"/>
      <c r="S21" s="14">
        <f>SUM(S8:S20)</f>
        <v>57009849364</v>
      </c>
      <c r="U21" s="4"/>
    </row>
    <row r="22" spans="1:21">
      <c r="C22" s="6"/>
      <c r="M22" s="4"/>
      <c r="N22" s="4"/>
      <c r="O22" s="4"/>
      <c r="P22" s="4"/>
      <c r="Q22" s="4"/>
      <c r="R22" s="4"/>
      <c r="S22" s="4"/>
    </row>
    <row r="23" spans="1:21">
      <c r="C23" s="6"/>
    </row>
    <row r="25" spans="1:21">
      <c r="M25" s="4"/>
      <c r="N25" s="4"/>
      <c r="O25" s="4"/>
      <c r="P25" s="4"/>
      <c r="Q25" s="4"/>
      <c r="R25" s="4"/>
      <c r="S25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workbookViewId="0">
      <selection activeCell="S10" sqref="S10"/>
    </sheetView>
  </sheetViews>
  <sheetFormatPr defaultRowHeight="24"/>
  <cols>
    <col min="1" max="1" width="30.4257812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6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16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.75">
      <c r="A3" s="19" t="s">
        <v>96</v>
      </c>
      <c r="B3" s="19" t="s">
        <v>96</v>
      </c>
      <c r="C3" s="19" t="s">
        <v>96</v>
      </c>
      <c r="D3" s="19" t="s">
        <v>96</v>
      </c>
      <c r="E3" s="19" t="s">
        <v>96</v>
      </c>
      <c r="F3" s="19" t="s">
        <v>96</v>
      </c>
      <c r="G3" s="19" t="s">
        <v>96</v>
      </c>
      <c r="H3" s="19" t="s">
        <v>96</v>
      </c>
      <c r="I3" s="19" t="s">
        <v>96</v>
      </c>
      <c r="J3" s="19" t="s">
        <v>96</v>
      </c>
      <c r="K3" s="19" t="s">
        <v>96</v>
      </c>
      <c r="L3" s="19" t="s">
        <v>96</v>
      </c>
      <c r="M3" s="19" t="s">
        <v>96</v>
      </c>
      <c r="N3" s="19" t="s">
        <v>96</v>
      </c>
      <c r="O3" s="19" t="s">
        <v>96</v>
      </c>
      <c r="P3" s="19" t="s">
        <v>96</v>
      </c>
      <c r="Q3" s="19" t="s">
        <v>96</v>
      </c>
      <c r="R3" s="19" t="s">
        <v>96</v>
      </c>
      <c r="S3" s="19" t="s">
        <v>96</v>
      </c>
    </row>
    <row r="4" spans="1:19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.75">
      <c r="A6" s="20" t="s">
        <v>3</v>
      </c>
      <c r="C6" s="20" t="s">
        <v>111</v>
      </c>
      <c r="D6" s="20" t="s">
        <v>111</v>
      </c>
      <c r="E6" s="20" t="s">
        <v>111</v>
      </c>
      <c r="F6" s="20" t="s">
        <v>111</v>
      </c>
      <c r="G6" s="20" t="s">
        <v>111</v>
      </c>
      <c r="I6" s="20" t="s">
        <v>98</v>
      </c>
      <c r="J6" s="20" t="s">
        <v>98</v>
      </c>
      <c r="K6" s="20" t="s">
        <v>98</v>
      </c>
      <c r="L6" s="20" t="s">
        <v>98</v>
      </c>
      <c r="M6" s="20" t="s">
        <v>98</v>
      </c>
      <c r="O6" s="20" t="s">
        <v>99</v>
      </c>
      <c r="P6" s="20" t="s">
        <v>99</v>
      </c>
      <c r="Q6" s="20" t="s">
        <v>99</v>
      </c>
      <c r="R6" s="20" t="s">
        <v>99</v>
      </c>
      <c r="S6" s="20" t="s">
        <v>99</v>
      </c>
    </row>
    <row r="7" spans="1:19" ht="24.75">
      <c r="A7" s="20" t="s">
        <v>3</v>
      </c>
      <c r="C7" s="20" t="s">
        <v>112</v>
      </c>
      <c r="E7" s="20" t="s">
        <v>113</v>
      </c>
      <c r="G7" s="20" t="s">
        <v>114</v>
      </c>
      <c r="I7" s="20" t="s">
        <v>115</v>
      </c>
      <c r="K7" s="20" t="s">
        <v>103</v>
      </c>
      <c r="M7" s="20" t="s">
        <v>116</v>
      </c>
      <c r="O7" s="20" t="s">
        <v>115</v>
      </c>
      <c r="Q7" s="20" t="s">
        <v>103</v>
      </c>
      <c r="S7" s="20" t="s">
        <v>116</v>
      </c>
    </row>
    <row r="8" spans="1:19">
      <c r="A8" s="2" t="s">
        <v>117</v>
      </c>
      <c r="C8" s="6" t="s">
        <v>118</v>
      </c>
      <c r="D8" s="6"/>
      <c r="E8" s="7">
        <v>2278729</v>
      </c>
      <c r="G8" s="7">
        <v>530</v>
      </c>
      <c r="I8" s="7">
        <v>0</v>
      </c>
      <c r="J8" s="6"/>
      <c r="K8" s="7">
        <v>0</v>
      </c>
      <c r="L8" s="6"/>
      <c r="M8" s="7">
        <v>0</v>
      </c>
      <c r="N8" s="6"/>
      <c r="O8" s="7">
        <v>1207726370</v>
      </c>
      <c r="P8" s="6"/>
      <c r="Q8" s="7">
        <v>0</v>
      </c>
      <c r="R8" s="6"/>
      <c r="S8" s="7">
        <v>1207726370</v>
      </c>
    </row>
    <row r="9" spans="1:19">
      <c r="A9" s="2" t="s">
        <v>119</v>
      </c>
      <c r="C9" s="6" t="s">
        <v>120</v>
      </c>
      <c r="D9" s="6"/>
      <c r="E9" s="7">
        <v>91983</v>
      </c>
      <c r="G9" s="7">
        <v>900</v>
      </c>
      <c r="I9" s="7">
        <v>0</v>
      </c>
      <c r="J9" s="6"/>
      <c r="K9" s="7">
        <v>0</v>
      </c>
      <c r="L9" s="6"/>
      <c r="M9" s="7">
        <v>0</v>
      </c>
      <c r="N9" s="6"/>
      <c r="O9" s="7">
        <v>82784700</v>
      </c>
      <c r="P9" s="6"/>
      <c r="Q9" s="7">
        <v>0</v>
      </c>
      <c r="R9" s="6"/>
      <c r="S9" s="7">
        <v>82784700</v>
      </c>
    </row>
    <row r="10" spans="1:19">
      <c r="A10" s="2" t="s">
        <v>121</v>
      </c>
      <c r="C10" s="6" t="s">
        <v>122</v>
      </c>
      <c r="D10" s="6"/>
      <c r="E10" s="7">
        <v>6497167</v>
      </c>
      <c r="G10" s="7">
        <v>100</v>
      </c>
      <c r="I10" s="7">
        <v>0</v>
      </c>
      <c r="J10" s="6"/>
      <c r="K10" s="7">
        <v>0</v>
      </c>
      <c r="L10" s="6"/>
      <c r="M10" s="7">
        <v>0</v>
      </c>
      <c r="N10" s="6"/>
      <c r="O10" s="7">
        <v>649716700</v>
      </c>
      <c r="P10" s="6"/>
      <c r="Q10" s="7">
        <v>0</v>
      </c>
      <c r="R10" s="6"/>
      <c r="S10" s="7">
        <v>649716700</v>
      </c>
    </row>
    <row r="11" spans="1:19">
      <c r="A11" s="2" t="s">
        <v>58</v>
      </c>
      <c r="C11" s="2" t="s">
        <v>58</v>
      </c>
      <c r="E11" s="2" t="s">
        <v>58</v>
      </c>
      <c r="G11" s="2" t="s">
        <v>58</v>
      </c>
      <c r="I11" s="14">
        <f>SUM(I8:I10)</f>
        <v>0</v>
      </c>
      <c r="J11" s="6"/>
      <c r="K11" s="14">
        <f>SUM(K8:K10)</f>
        <v>0</v>
      </c>
      <c r="L11" s="6"/>
      <c r="M11" s="14">
        <f>SUM(M8:M10)</f>
        <v>0</v>
      </c>
      <c r="N11" s="6"/>
      <c r="O11" s="14">
        <f>SUM(O8:O10)</f>
        <v>1940227770</v>
      </c>
      <c r="P11" s="6"/>
      <c r="Q11" s="14">
        <f>SUM(Q8:Q10)</f>
        <v>0</v>
      </c>
      <c r="R11" s="6"/>
      <c r="S11" s="14">
        <f>SUM(S8:S10)</f>
        <v>1940227770</v>
      </c>
    </row>
    <row r="12" spans="1:19"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8"/>
  <sheetViews>
    <sheetView rightToLeft="1" topLeftCell="A4" workbookViewId="0">
      <selection activeCell="I26" sqref="I26"/>
    </sheetView>
  </sheetViews>
  <sheetFormatPr defaultRowHeight="24"/>
  <cols>
    <col min="1" max="1" width="32.140625" style="2" bestFit="1" customWidth="1"/>
    <col min="2" max="2" width="1" style="2" customWidth="1"/>
    <col min="3" max="3" width="16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34" style="2" customWidth="1"/>
    <col min="10" max="10" width="1" style="2" customWidth="1"/>
    <col min="11" max="11" width="16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.75">
      <c r="A3" s="19" t="s">
        <v>96</v>
      </c>
      <c r="B3" s="19" t="s">
        <v>96</v>
      </c>
      <c r="C3" s="19" t="s">
        <v>96</v>
      </c>
      <c r="D3" s="19" t="s">
        <v>96</v>
      </c>
      <c r="E3" s="19" t="s">
        <v>96</v>
      </c>
      <c r="F3" s="19" t="s">
        <v>96</v>
      </c>
      <c r="G3" s="19" t="s">
        <v>96</v>
      </c>
      <c r="H3" s="19" t="s">
        <v>96</v>
      </c>
      <c r="I3" s="19" t="s">
        <v>96</v>
      </c>
      <c r="J3" s="19" t="s">
        <v>96</v>
      </c>
      <c r="K3" s="19" t="s">
        <v>96</v>
      </c>
      <c r="L3" s="19" t="s">
        <v>96</v>
      </c>
      <c r="M3" s="19" t="s">
        <v>96</v>
      </c>
      <c r="N3" s="19" t="s">
        <v>96</v>
      </c>
      <c r="O3" s="19" t="s">
        <v>96</v>
      </c>
      <c r="P3" s="19" t="s">
        <v>96</v>
      </c>
      <c r="Q3" s="19" t="s">
        <v>96</v>
      </c>
    </row>
    <row r="4" spans="1:1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.75">
      <c r="A6" s="20" t="s">
        <v>3</v>
      </c>
      <c r="C6" s="20" t="s">
        <v>98</v>
      </c>
      <c r="D6" s="20" t="s">
        <v>98</v>
      </c>
      <c r="E6" s="20" t="s">
        <v>98</v>
      </c>
      <c r="F6" s="20" t="s">
        <v>98</v>
      </c>
      <c r="G6" s="20" t="s">
        <v>98</v>
      </c>
      <c r="H6" s="20" t="s">
        <v>98</v>
      </c>
      <c r="I6" s="20" t="s">
        <v>98</v>
      </c>
      <c r="K6" s="20" t="s">
        <v>99</v>
      </c>
      <c r="L6" s="20" t="s">
        <v>99</v>
      </c>
      <c r="M6" s="20" t="s">
        <v>99</v>
      </c>
      <c r="N6" s="20" t="s">
        <v>99</v>
      </c>
      <c r="O6" s="20" t="s">
        <v>99</v>
      </c>
      <c r="P6" s="20" t="s">
        <v>99</v>
      </c>
      <c r="Q6" s="20" t="s">
        <v>99</v>
      </c>
    </row>
    <row r="7" spans="1:17" ht="24.75">
      <c r="A7" s="20" t="s">
        <v>3</v>
      </c>
      <c r="C7" s="20" t="s">
        <v>7</v>
      </c>
      <c r="E7" s="20" t="s">
        <v>123</v>
      </c>
      <c r="G7" s="20" t="s">
        <v>124</v>
      </c>
      <c r="I7" s="20" t="s">
        <v>125</v>
      </c>
      <c r="K7" s="20" t="s">
        <v>7</v>
      </c>
      <c r="M7" s="20" t="s">
        <v>123</v>
      </c>
      <c r="O7" s="20" t="s">
        <v>124</v>
      </c>
      <c r="Q7" s="20" t="s">
        <v>125</v>
      </c>
    </row>
    <row r="8" spans="1:17">
      <c r="A8" s="2" t="s">
        <v>23</v>
      </c>
      <c r="C8" s="15">
        <v>78404</v>
      </c>
      <c r="D8" s="15"/>
      <c r="E8" s="15">
        <v>77142670274</v>
      </c>
      <c r="F8" s="15"/>
      <c r="G8" s="15">
        <v>76098403840</v>
      </c>
      <c r="H8" s="15"/>
      <c r="I8" s="15">
        <v>1044266434</v>
      </c>
      <c r="J8" s="15"/>
      <c r="K8" s="15">
        <v>78404</v>
      </c>
      <c r="L8" s="15"/>
      <c r="M8" s="15">
        <v>77142670274</v>
      </c>
      <c r="N8" s="15"/>
      <c r="O8" s="15">
        <v>75013292011</v>
      </c>
      <c r="P8" s="15"/>
      <c r="Q8" s="15">
        <v>2129378263</v>
      </c>
    </row>
    <row r="9" spans="1:17">
      <c r="A9" s="2" t="s">
        <v>44</v>
      </c>
      <c r="C9" s="15">
        <v>127296</v>
      </c>
      <c r="D9" s="15"/>
      <c r="E9" s="15">
        <v>124553795669</v>
      </c>
      <c r="F9" s="15"/>
      <c r="G9" s="15">
        <v>122703630266</v>
      </c>
      <c r="H9" s="15"/>
      <c r="I9" s="15">
        <v>1850165403</v>
      </c>
      <c r="J9" s="15"/>
      <c r="K9" s="15">
        <v>127296</v>
      </c>
      <c r="L9" s="15"/>
      <c r="M9" s="15">
        <v>124553795669</v>
      </c>
      <c r="N9" s="15"/>
      <c r="O9" s="15">
        <v>123750734554</v>
      </c>
      <c r="P9" s="15"/>
      <c r="Q9" s="15">
        <v>803061115</v>
      </c>
    </row>
    <row r="10" spans="1:17">
      <c r="A10" s="2" t="s">
        <v>41</v>
      </c>
      <c r="C10" s="15">
        <v>92790</v>
      </c>
      <c r="D10" s="15"/>
      <c r="E10" s="15">
        <v>86011952876</v>
      </c>
      <c r="F10" s="15"/>
      <c r="G10" s="15">
        <v>85287307333</v>
      </c>
      <c r="H10" s="15"/>
      <c r="I10" s="15">
        <v>724645543</v>
      </c>
      <c r="J10" s="15"/>
      <c r="K10" s="15">
        <v>92790</v>
      </c>
      <c r="L10" s="15"/>
      <c r="M10" s="15">
        <v>86011952876</v>
      </c>
      <c r="N10" s="15"/>
      <c r="O10" s="15">
        <v>86606833987</v>
      </c>
      <c r="P10" s="15"/>
      <c r="Q10" s="15">
        <v>-594881110</v>
      </c>
    </row>
    <row r="11" spans="1:17">
      <c r="A11" s="2" t="s">
        <v>37</v>
      </c>
      <c r="C11" s="15">
        <v>28</v>
      </c>
      <c r="D11" s="15"/>
      <c r="E11" s="15">
        <v>21766894</v>
      </c>
      <c r="F11" s="15"/>
      <c r="G11" s="15">
        <v>21765774</v>
      </c>
      <c r="H11" s="15"/>
      <c r="I11" s="15">
        <v>1120</v>
      </c>
      <c r="J11" s="15"/>
      <c r="K11" s="15">
        <v>28</v>
      </c>
      <c r="L11" s="15"/>
      <c r="M11" s="15">
        <v>21766894</v>
      </c>
      <c r="N11" s="15"/>
      <c r="O11" s="15">
        <v>18685025</v>
      </c>
      <c r="P11" s="15"/>
      <c r="Q11" s="15">
        <v>3081869</v>
      </c>
    </row>
    <row r="12" spans="1:17">
      <c r="A12" s="2" t="s">
        <v>40</v>
      </c>
      <c r="C12" s="15">
        <v>3100</v>
      </c>
      <c r="D12" s="15"/>
      <c r="E12" s="15">
        <v>2617506490</v>
      </c>
      <c r="F12" s="15"/>
      <c r="G12" s="15">
        <v>2600831513</v>
      </c>
      <c r="H12" s="15"/>
      <c r="I12" s="15">
        <v>16674977</v>
      </c>
      <c r="J12" s="15"/>
      <c r="K12" s="15">
        <v>3100</v>
      </c>
      <c r="L12" s="15"/>
      <c r="M12" s="15">
        <v>2617506490</v>
      </c>
      <c r="N12" s="15"/>
      <c r="O12" s="15">
        <v>2103619650</v>
      </c>
      <c r="P12" s="15"/>
      <c r="Q12" s="15">
        <v>513886840</v>
      </c>
    </row>
    <row r="13" spans="1:17">
      <c r="A13" s="2" t="s">
        <v>27</v>
      </c>
      <c r="C13" s="15">
        <v>4300</v>
      </c>
      <c r="D13" s="15"/>
      <c r="E13" s="15">
        <v>3299694821</v>
      </c>
      <c r="F13" s="15"/>
      <c r="G13" s="15">
        <v>3297674188</v>
      </c>
      <c r="H13" s="15"/>
      <c r="I13" s="15">
        <v>2020633</v>
      </c>
      <c r="J13" s="15"/>
      <c r="K13" s="15">
        <v>4300</v>
      </c>
      <c r="L13" s="15"/>
      <c r="M13" s="15">
        <v>3299694821</v>
      </c>
      <c r="N13" s="15"/>
      <c r="O13" s="15">
        <v>2737838278</v>
      </c>
      <c r="P13" s="15"/>
      <c r="Q13" s="15">
        <v>561856543</v>
      </c>
    </row>
    <row r="14" spans="1:17">
      <c r="A14" s="2" t="s">
        <v>30</v>
      </c>
      <c r="C14" s="15">
        <v>22600</v>
      </c>
      <c r="D14" s="15"/>
      <c r="E14" s="15">
        <v>17545719261</v>
      </c>
      <c r="F14" s="15"/>
      <c r="G14" s="15">
        <v>17453076056</v>
      </c>
      <c r="H14" s="15"/>
      <c r="I14" s="15">
        <v>92643205</v>
      </c>
      <c r="J14" s="15"/>
      <c r="K14" s="15">
        <v>22600</v>
      </c>
      <c r="L14" s="15"/>
      <c r="M14" s="15">
        <v>17545719261</v>
      </c>
      <c r="N14" s="15"/>
      <c r="O14" s="15">
        <v>17021110515</v>
      </c>
      <c r="P14" s="15"/>
      <c r="Q14" s="15">
        <v>524608746</v>
      </c>
    </row>
    <row r="15" spans="1:17">
      <c r="A15" s="2" t="s">
        <v>50</v>
      </c>
      <c r="C15" s="15">
        <v>15704</v>
      </c>
      <c r="D15" s="15"/>
      <c r="E15" s="15">
        <v>14186133633</v>
      </c>
      <c r="F15" s="15"/>
      <c r="G15" s="15">
        <v>14476604975</v>
      </c>
      <c r="H15" s="15"/>
      <c r="I15" s="15">
        <v>-290471341</v>
      </c>
      <c r="J15" s="15"/>
      <c r="K15" s="15">
        <v>15704</v>
      </c>
      <c r="L15" s="15"/>
      <c r="M15" s="15">
        <v>14186133633</v>
      </c>
      <c r="N15" s="15"/>
      <c r="O15" s="15">
        <v>15002080151</v>
      </c>
      <c r="P15" s="15"/>
      <c r="Q15" s="15">
        <v>-815946517</v>
      </c>
    </row>
    <row r="16" spans="1:17">
      <c r="A16" s="2" t="s">
        <v>55</v>
      </c>
      <c r="C16" s="15">
        <v>205000</v>
      </c>
      <c r="D16" s="15"/>
      <c r="E16" s="15">
        <v>170861330769</v>
      </c>
      <c r="F16" s="15"/>
      <c r="G16" s="15">
        <v>187093345701</v>
      </c>
      <c r="H16" s="15"/>
      <c r="I16" s="15">
        <v>-16232014931</v>
      </c>
      <c r="J16" s="15"/>
      <c r="K16" s="15">
        <v>205000</v>
      </c>
      <c r="L16" s="15"/>
      <c r="M16" s="15">
        <v>170861330769</v>
      </c>
      <c r="N16" s="15"/>
      <c r="O16" s="15">
        <v>187093345701</v>
      </c>
      <c r="P16" s="15"/>
      <c r="Q16" s="15">
        <v>-16232014931</v>
      </c>
    </row>
    <row r="17" spans="1:17">
      <c r="A17" s="2" t="s">
        <v>47</v>
      </c>
      <c r="C17" s="15">
        <v>227837</v>
      </c>
      <c r="D17" s="15"/>
      <c r="E17" s="15">
        <v>219263347813</v>
      </c>
      <c r="F17" s="15"/>
      <c r="G17" s="15">
        <v>211052387557</v>
      </c>
      <c r="H17" s="15"/>
      <c r="I17" s="15">
        <v>8210960256</v>
      </c>
      <c r="J17" s="15"/>
      <c r="K17" s="15">
        <v>227837</v>
      </c>
      <c r="L17" s="15"/>
      <c r="M17" s="15">
        <v>219263347813</v>
      </c>
      <c r="N17" s="15"/>
      <c r="O17" s="15">
        <v>214225553060</v>
      </c>
      <c r="P17" s="15"/>
      <c r="Q17" s="15">
        <v>5037794753</v>
      </c>
    </row>
    <row r="18" spans="1:17">
      <c r="A18" s="2" t="s">
        <v>58</v>
      </c>
      <c r="C18" s="15" t="s">
        <v>58</v>
      </c>
      <c r="D18" s="15"/>
      <c r="E18" s="16">
        <f>SUM(E8:E17)</f>
        <v>715503918500</v>
      </c>
      <c r="F18" s="15"/>
      <c r="G18" s="16">
        <f>SUM(G8:G17)</f>
        <v>720085027203</v>
      </c>
      <c r="H18" s="15"/>
      <c r="I18" s="16">
        <f>SUM(I8:I17)</f>
        <v>-4581108701</v>
      </c>
      <c r="J18" s="15"/>
      <c r="K18" s="15" t="s">
        <v>58</v>
      </c>
      <c r="L18" s="15"/>
      <c r="M18" s="16">
        <f>SUM(M8:M17)</f>
        <v>715503918500</v>
      </c>
      <c r="N18" s="15"/>
      <c r="O18" s="16">
        <f>SUM(O8:O17)</f>
        <v>723573092932</v>
      </c>
      <c r="P18" s="15"/>
      <c r="Q18" s="16">
        <f>SUM(Q8:Q17)</f>
        <v>-8069174429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53"/>
  <sheetViews>
    <sheetView rightToLeft="1" workbookViewId="0">
      <selection activeCell="G50" sqref="G50"/>
    </sheetView>
  </sheetViews>
  <sheetFormatPr defaultRowHeight="24"/>
  <cols>
    <col min="1" max="1" width="32" style="2" bestFit="1" customWidth="1"/>
    <col min="2" max="2" width="1" style="2" customWidth="1"/>
    <col min="3" max="3" width="16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16.5703125" style="2" bestFit="1" customWidth="1"/>
    <col min="20" max="16384" width="9.140625" style="2"/>
  </cols>
  <sheetData>
    <row r="2" spans="1:1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.75">
      <c r="A3" s="19" t="s">
        <v>96</v>
      </c>
      <c r="B3" s="19" t="s">
        <v>96</v>
      </c>
      <c r="C3" s="19" t="s">
        <v>96</v>
      </c>
      <c r="D3" s="19" t="s">
        <v>96</v>
      </c>
      <c r="E3" s="19" t="s">
        <v>96</v>
      </c>
      <c r="F3" s="19" t="s">
        <v>96</v>
      </c>
      <c r="G3" s="19" t="s">
        <v>96</v>
      </c>
      <c r="H3" s="19" t="s">
        <v>96</v>
      </c>
      <c r="I3" s="19" t="s">
        <v>96</v>
      </c>
      <c r="J3" s="19" t="s">
        <v>96</v>
      </c>
      <c r="K3" s="19" t="s">
        <v>96</v>
      </c>
      <c r="L3" s="19" t="s">
        <v>96</v>
      </c>
      <c r="M3" s="19" t="s">
        <v>96</v>
      </c>
      <c r="N3" s="19" t="s">
        <v>96</v>
      </c>
      <c r="O3" s="19" t="s">
        <v>96</v>
      </c>
      <c r="P3" s="19" t="s">
        <v>96</v>
      </c>
      <c r="Q3" s="19" t="s">
        <v>96</v>
      </c>
    </row>
    <row r="4" spans="1:1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.75">
      <c r="A6" s="20" t="s">
        <v>3</v>
      </c>
      <c r="C6" s="20" t="s">
        <v>98</v>
      </c>
      <c r="D6" s="20" t="s">
        <v>98</v>
      </c>
      <c r="E6" s="20" t="s">
        <v>98</v>
      </c>
      <c r="F6" s="20" t="s">
        <v>98</v>
      </c>
      <c r="G6" s="20" t="s">
        <v>98</v>
      </c>
      <c r="H6" s="20" t="s">
        <v>98</v>
      </c>
      <c r="I6" s="20" t="s">
        <v>98</v>
      </c>
      <c r="K6" s="20" t="s">
        <v>99</v>
      </c>
      <c r="L6" s="20" t="s">
        <v>99</v>
      </c>
      <c r="M6" s="20" t="s">
        <v>99</v>
      </c>
      <c r="N6" s="20" t="s">
        <v>99</v>
      </c>
      <c r="O6" s="20" t="s">
        <v>99</v>
      </c>
      <c r="P6" s="20" t="s">
        <v>99</v>
      </c>
      <c r="Q6" s="20" t="s">
        <v>99</v>
      </c>
    </row>
    <row r="7" spans="1:17" ht="24.75">
      <c r="A7" s="20" t="s">
        <v>3</v>
      </c>
      <c r="C7" s="20" t="s">
        <v>7</v>
      </c>
      <c r="E7" s="20" t="s">
        <v>123</v>
      </c>
      <c r="G7" s="20" t="s">
        <v>124</v>
      </c>
      <c r="I7" s="20" t="s">
        <v>126</v>
      </c>
      <c r="K7" s="20" t="s">
        <v>7</v>
      </c>
      <c r="M7" s="20" t="s">
        <v>123</v>
      </c>
      <c r="O7" s="20" t="s">
        <v>124</v>
      </c>
      <c r="Q7" s="20" t="s">
        <v>126</v>
      </c>
    </row>
    <row r="8" spans="1:17">
      <c r="A8" s="2" t="s">
        <v>127</v>
      </c>
      <c r="C8" s="7">
        <v>0</v>
      </c>
      <c r="D8" s="6"/>
      <c r="E8" s="7">
        <v>0</v>
      </c>
      <c r="F8" s="6"/>
      <c r="G8" s="7">
        <v>0</v>
      </c>
      <c r="H8" s="6"/>
      <c r="I8" s="7">
        <f>E8-G8</f>
        <v>0</v>
      </c>
      <c r="J8" s="6"/>
      <c r="K8" s="7">
        <v>300000</v>
      </c>
      <c r="L8" s="6"/>
      <c r="M8" s="7">
        <v>5669067150</v>
      </c>
      <c r="N8" s="6"/>
      <c r="O8" s="7">
        <v>5537588051</v>
      </c>
      <c r="P8" s="6"/>
      <c r="Q8" s="15">
        <f>M8-O8</f>
        <v>131479099</v>
      </c>
    </row>
    <row r="9" spans="1:17">
      <c r="A9" s="2" t="s">
        <v>117</v>
      </c>
      <c r="C9" s="7">
        <v>0</v>
      </c>
      <c r="D9" s="6"/>
      <c r="E9" s="7">
        <v>0</v>
      </c>
      <c r="F9" s="6"/>
      <c r="G9" s="7">
        <v>0</v>
      </c>
      <c r="H9" s="6"/>
      <c r="I9" s="7">
        <f t="shared" ref="I9:I48" si="0">E9-G9</f>
        <v>0</v>
      </c>
      <c r="J9" s="6"/>
      <c r="K9" s="7">
        <v>2278729</v>
      </c>
      <c r="L9" s="6"/>
      <c r="M9" s="7">
        <v>15303906146</v>
      </c>
      <c r="N9" s="6"/>
      <c r="O9" s="7">
        <v>16122079827</v>
      </c>
      <c r="P9" s="6"/>
      <c r="Q9" s="15">
        <f>M9-O9</f>
        <v>-818173681</v>
      </c>
    </row>
    <row r="10" spans="1:17">
      <c r="A10" s="2" t="s">
        <v>128</v>
      </c>
      <c r="C10" s="7">
        <v>0</v>
      </c>
      <c r="D10" s="6"/>
      <c r="E10" s="7">
        <v>0</v>
      </c>
      <c r="F10" s="6"/>
      <c r="G10" s="7">
        <v>0</v>
      </c>
      <c r="H10" s="6"/>
      <c r="I10" s="7">
        <f>E10-G10</f>
        <v>0</v>
      </c>
      <c r="J10" s="6"/>
      <c r="K10" s="7">
        <v>4337498</v>
      </c>
      <c r="L10" s="6"/>
      <c r="M10" s="7">
        <v>24267934934</v>
      </c>
      <c r="N10" s="6"/>
      <c r="O10" s="7">
        <v>15228171216</v>
      </c>
      <c r="P10" s="6"/>
      <c r="Q10" s="15">
        <f t="shared" ref="Q10:Q48" si="1">M10-O10</f>
        <v>9039763718</v>
      </c>
    </row>
    <row r="11" spans="1:17">
      <c r="A11" s="2" t="s">
        <v>119</v>
      </c>
      <c r="C11" s="7">
        <v>0</v>
      </c>
      <c r="D11" s="6"/>
      <c r="E11" s="7">
        <v>0</v>
      </c>
      <c r="F11" s="6"/>
      <c r="G11" s="7">
        <v>0</v>
      </c>
      <c r="H11" s="6"/>
      <c r="I11" s="7">
        <f t="shared" si="0"/>
        <v>0</v>
      </c>
      <c r="J11" s="6"/>
      <c r="K11" s="7">
        <v>91983</v>
      </c>
      <c r="L11" s="6"/>
      <c r="M11" s="7">
        <v>1379764735</v>
      </c>
      <c r="N11" s="6"/>
      <c r="O11" s="7">
        <v>1440793189</v>
      </c>
      <c r="P11" s="6"/>
      <c r="Q11" s="15">
        <f t="shared" si="1"/>
        <v>-61028454</v>
      </c>
    </row>
    <row r="12" spans="1:17">
      <c r="A12" s="2" t="s">
        <v>121</v>
      </c>
      <c r="C12" s="7">
        <v>0</v>
      </c>
      <c r="D12" s="6"/>
      <c r="E12" s="7">
        <v>0</v>
      </c>
      <c r="F12" s="6"/>
      <c r="G12" s="7">
        <v>0</v>
      </c>
      <c r="H12" s="6"/>
      <c r="I12" s="7">
        <f t="shared" si="0"/>
        <v>0</v>
      </c>
      <c r="J12" s="6"/>
      <c r="K12" s="7">
        <v>14097168</v>
      </c>
      <c r="L12" s="6"/>
      <c r="M12" s="7">
        <v>98882888648</v>
      </c>
      <c r="N12" s="6"/>
      <c r="O12" s="7">
        <v>89664136015</v>
      </c>
      <c r="P12" s="6"/>
      <c r="Q12" s="15">
        <f t="shared" si="1"/>
        <v>9218752633</v>
      </c>
    </row>
    <row r="13" spans="1:17">
      <c r="A13" s="2" t="s">
        <v>129</v>
      </c>
      <c r="C13" s="7">
        <v>0</v>
      </c>
      <c r="D13" s="6"/>
      <c r="E13" s="7">
        <v>0</v>
      </c>
      <c r="F13" s="6"/>
      <c r="G13" s="7">
        <v>0</v>
      </c>
      <c r="H13" s="6"/>
      <c r="I13" s="7">
        <f t="shared" si="0"/>
        <v>0</v>
      </c>
      <c r="J13" s="6"/>
      <c r="K13" s="7">
        <v>900000</v>
      </c>
      <c r="L13" s="6"/>
      <c r="M13" s="7">
        <v>25059006655</v>
      </c>
      <c r="N13" s="6"/>
      <c r="O13" s="7">
        <v>23906061442</v>
      </c>
      <c r="P13" s="6"/>
      <c r="Q13" s="15">
        <f t="shared" si="1"/>
        <v>1152945213</v>
      </c>
    </row>
    <row r="14" spans="1:17">
      <c r="A14" s="2" t="s">
        <v>179</v>
      </c>
      <c r="C14" s="7"/>
      <c r="D14" s="6"/>
      <c r="E14" s="7"/>
      <c r="F14" s="6"/>
      <c r="G14" s="7"/>
      <c r="H14" s="6"/>
      <c r="I14" s="7"/>
      <c r="J14" s="6"/>
      <c r="K14" s="7">
        <v>10335</v>
      </c>
      <c r="L14" s="6"/>
      <c r="M14" s="7">
        <v>113685000000</v>
      </c>
      <c r="N14" s="6"/>
      <c r="O14" s="7">
        <v>108776903400</v>
      </c>
      <c r="P14" s="6"/>
      <c r="Q14" s="15">
        <f>M14-O14</f>
        <v>4908096600</v>
      </c>
    </row>
    <row r="15" spans="1:17">
      <c r="A15" s="2" t="s">
        <v>53</v>
      </c>
      <c r="C15" s="7">
        <v>161928</v>
      </c>
      <c r="D15" s="6"/>
      <c r="E15" s="7">
        <v>161928000000</v>
      </c>
      <c r="F15" s="6"/>
      <c r="G15" s="7">
        <v>154722970766</v>
      </c>
      <c r="H15" s="6"/>
      <c r="I15" s="7">
        <f t="shared" si="0"/>
        <v>7205029234</v>
      </c>
      <c r="J15" s="6"/>
      <c r="K15" s="7">
        <v>247505</v>
      </c>
      <c r="L15" s="6"/>
      <c r="M15" s="7">
        <v>243913018923</v>
      </c>
      <c r="N15" s="6"/>
      <c r="O15" s="7">
        <v>236223711659</v>
      </c>
      <c r="P15" s="6"/>
      <c r="Q15" s="15">
        <f t="shared" si="1"/>
        <v>7689307264</v>
      </c>
    </row>
    <row r="16" spans="1:17">
      <c r="A16" s="2" t="s">
        <v>33</v>
      </c>
      <c r="C16" s="7">
        <v>54378</v>
      </c>
      <c r="D16" s="6"/>
      <c r="E16" s="7">
        <v>54378000000</v>
      </c>
      <c r="F16" s="6"/>
      <c r="G16" s="7">
        <v>44594273653</v>
      </c>
      <c r="H16" s="6"/>
      <c r="I16" s="7">
        <f t="shared" si="0"/>
        <v>9783726347</v>
      </c>
      <c r="J16" s="6"/>
      <c r="K16" s="7">
        <v>196578</v>
      </c>
      <c r="L16" s="6"/>
      <c r="M16" s="7">
        <v>174373246925</v>
      </c>
      <c r="N16" s="6"/>
      <c r="O16" s="7">
        <v>161209553977</v>
      </c>
      <c r="P16" s="6"/>
      <c r="Q16" s="15">
        <f t="shared" si="1"/>
        <v>13163692948</v>
      </c>
    </row>
    <row r="17" spans="1:17">
      <c r="A17" s="2" t="s">
        <v>47</v>
      </c>
      <c r="C17" s="7">
        <v>10212</v>
      </c>
      <c r="D17" s="6"/>
      <c r="E17" s="7">
        <v>9998594787</v>
      </c>
      <c r="F17" s="6"/>
      <c r="G17" s="7">
        <v>9601914298</v>
      </c>
      <c r="H17" s="6"/>
      <c r="I17" s="7">
        <f t="shared" si="0"/>
        <v>396680489</v>
      </c>
      <c r="J17" s="6"/>
      <c r="K17" s="7">
        <v>10212</v>
      </c>
      <c r="L17" s="6"/>
      <c r="M17" s="7">
        <v>9998594787</v>
      </c>
      <c r="N17" s="6"/>
      <c r="O17" s="7">
        <v>9601914298</v>
      </c>
      <c r="P17" s="6"/>
      <c r="Q17" s="15">
        <f t="shared" si="1"/>
        <v>396680489</v>
      </c>
    </row>
    <row r="18" spans="1:17">
      <c r="A18" s="2" t="s">
        <v>130</v>
      </c>
      <c r="C18" s="7">
        <v>0</v>
      </c>
      <c r="D18" s="6"/>
      <c r="E18" s="7">
        <v>0</v>
      </c>
      <c r="F18" s="6"/>
      <c r="G18" s="7">
        <v>0</v>
      </c>
      <c r="H18" s="6"/>
      <c r="I18" s="7">
        <f t="shared" si="0"/>
        <v>0</v>
      </c>
      <c r="J18" s="6"/>
      <c r="K18" s="7">
        <v>28</v>
      </c>
      <c r="L18" s="6"/>
      <c r="M18" s="7">
        <v>28000000</v>
      </c>
      <c r="N18" s="6"/>
      <c r="O18" s="7">
        <v>23203593</v>
      </c>
      <c r="P18" s="6"/>
      <c r="Q18" s="15">
        <f t="shared" si="1"/>
        <v>4796407</v>
      </c>
    </row>
    <row r="19" spans="1:17">
      <c r="A19" s="2" t="s">
        <v>131</v>
      </c>
      <c r="C19" s="7">
        <v>0</v>
      </c>
      <c r="D19" s="6"/>
      <c r="E19" s="7">
        <v>0</v>
      </c>
      <c r="F19" s="6"/>
      <c r="G19" s="7">
        <v>0</v>
      </c>
      <c r="H19" s="6"/>
      <c r="I19" s="7">
        <f t="shared" si="0"/>
        <v>0</v>
      </c>
      <c r="J19" s="6"/>
      <c r="K19" s="7">
        <v>14</v>
      </c>
      <c r="L19" s="6"/>
      <c r="M19" s="7">
        <v>14000000</v>
      </c>
      <c r="N19" s="6"/>
      <c r="O19" s="7">
        <v>11869568</v>
      </c>
      <c r="P19" s="6"/>
      <c r="Q19" s="15">
        <f t="shared" si="1"/>
        <v>2130432</v>
      </c>
    </row>
    <row r="20" spans="1:17">
      <c r="A20" s="2" t="s">
        <v>132</v>
      </c>
      <c r="C20" s="7">
        <v>0</v>
      </c>
      <c r="D20" s="6"/>
      <c r="E20" s="7">
        <v>0</v>
      </c>
      <c r="F20" s="6"/>
      <c r="G20" s="7">
        <v>0</v>
      </c>
      <c r="H20" s="6"/>
      <c r="I20" s="7">
        <f t="shared" si="0"/>
        <v>0</v>
      </c>
      <c r="J20" s="6"/>
      <c r="K20" s="7">
        <v>42900</v>
      </c>
      <c r="L20" s="6"/>
      <c r="M20" s="7">
        <v>42516761445</v>
      </c>
      <c r="N20" s="6"/>
      <c r="O20" s="7">
        <v>42466733509</v>
      </c>
      <c r="P20" s="6"/>
      <c r="Q20" s="15">
        <f t="shared" si="1"/>
        <v>50027936</v>
      </c>
    </row>
    <row r="21" spans="1:17">
      <c r="A21" s="2" t="s">
        <v>109</v>
      </c>
      <c r="C21" s="7">
        <v>0</v>
      </c>
      <c r="D21" s="6"/>
      <c r="E21" s="7">
        <v>0</v>
      </c>
      <c r="F21" s="6"/>
      <c r="G21" s="7">
        <v>0</v>
      </c>
      <c r="H21" s="6"/>
      <c r="I21" s="7">
        <f t="shared" si="0"/>
        <v>0</v>
      </c>
      <c r="J21" s="6"/>
      <c r="K21" s="7">
        <v>153380</v>
      </c>
      <c r="L21" s="6"/>
      <c r="M21" s="7">
        <v>145533060468</v>
      </c>
      <c r="N21" s="6"/>
      <c r="O21" s="7">
        <v>146050028173</v>
      </c>
      <c r="P21" s="6"/>
      <c r="Q21" s="15">
        <f t="shared" si="1"/>
        <v>-516967705</v>
      </c>
    </row>
    <row r="22" spans="1:17">
      <c r="A22" s="2" t="s">
        <v>133</v>
      </c>
      <c r="C22" s="7">
        <v>0</v>
      </c>
      <c r="D22" s="6"/>
      <c r="E22" s="7">
        <v>0</v>
      </c>
      <c r="F22" s="6"/>
      <c r="G22" s="7">
        <v>0</v>
      </c>
      <c r="H22" s="6"/>
      <c r="I22" s="7">
        <f t="shared" si="0"/>
        <v>0</v>
      </c>
      <c r="J22" s="6"/>
      <c r="K22" s="7">
        <v>409</v>
      </c>
      <c r="L22" s="6"/>
      <c r="M22" s="7">
        <v>409000000</v>
      </c>
      <c r="N22" s="6"/>
      <c r="O22" s="7">
        <v>381114820</v>
      </c>
      <c r="P22" s="6"/>
      <c r="Q22" s="15">
        <f t="shared" si="1"/>
        <v>27885180</v>
      </c>
    </row>
    <row r="23" spans="1:17">
      <c r="A23" s="2" t="s">
        <v>134</v>
      </c>
      <c r="C23" s="7">
        <v>0</v>
      </c>
      <c r="D23" s="6"/>
      <c r="E23" s="7">
        <v>0</v>
      </c>
      <c r="F23" s="6"/>
      <c r="G23" s="7">
        <v>0</v>
      </c>
      <c r="H23" s="6"/>
      <c r="I23" s="7">
        <f t="shared" si="0"/>
        <v>0</v>
      </c>
      <c r="J23" s="6"/>
      <c r="K23" s="7">
        <v>27</v>
      </c>
      <c r="L23" s="6"/>
      <c r="M23" s="7">
        <v>27000000</v>
      </c>
      <c r="N23" s="6"/>
      <c r="O23" s="7">
        <v>25656148</v>
      </c>
      <c r="P23" s="6"/>
      <c r="Q23" s="15">
        <f t="shared" si="1"/>
        <v>1343852</v>
      </c>
    </row>
    <row r="24" spans="1:17">
      <c r="A24" s="2" t="s">
        <v>135</v>
      </c>
      <c r="C24" s="7">
        <v>0</v>
      </c>
      <c r="D24" s="6"/>
      <c r="E24" s="7">
        <v>0</v>
      </c>
      <c r="F24" s="6"/>
      <c r="G24" s="7">
        <v>0</v>
      </c>
      <c r="H24" s="6"/>
      <c r="I24" s="7">
        <f t="shared" si="0"/>
        <v>0</v>
      </c>
      <c r="J24" s="6"/>
      <c r="K24" s="7">
        <v>19</v>
      </c>
      <c r="L24" s="6"/>
      <c r="M24" s="7">
        <v>19000000</v>
      </c>
      <c r="N24" s="6"/>
      <c r="O24" s="7">
        <v>16719059</v>
      </c>
      <c r="P24" s="6"/>
      <c r="Q24" s="15">
        <f t="shared" si="1"/>
        <v>2280941</v>
      </c>
    </row>
    <row r="25" spans="1:17">
      <c r="A25" s="2" t="s">
        <v>136</v>
      </c>
      <c r="C25" s="7">
        <v>0</v>
      </c>
      <c r="D25" s="6"/>
      <c r="E25" s="7">
        <v>0</v>
      </c>
      <c r="F25" s="6"/>
      <c r="G25" s="7">
        <v>0</v>
      </c>
      <c r="H25" s="6"/>
      <c r="I25" s="7">
        <f t="shared" si="0"/>
        <v>0</v>
      </c>
      <c r="J25" s="6"/>
      <c r="K25" s="7">
        <v>46702</v>
      </c>
      <c r="L25" s="6"/>
      <c r="M25" s="7">
        <v>41417165781</v>
      </c>
      <c r="N25" s="6"/>
      <c r="O25" s="7">
        <v>40345549143</v>
      </c>
      <c r="P25" s="6"/>
      <c r="Q25" s="15">
        <f t="shared" si="1"/>
        <v>1071616638</v>
      </c>
    </row>
    <row r="26" spans="1:17">
      <c r="A26" s="2" t="s">
        <v>137</v>
      </c>
      <c r="C26" s="7">
        <v>0</v>
      </c>
      <c r="D26" s="6"/>
      <c r="E26" s="7">
        <v>0</v>
      </c>
      <c r="F26" s="6"/>
      <c r="G26" s="7">
        <v>0</v>
      </c>
      <c r="H26" s="6"/>
      <c r="I26" s="7">
        <f t="shared" si="0"/>
        <v>0</v>
      </c>
      <c r="J26" s="6"/>
      <c r="K26" s="7">
        <v>98571</v>
      </c>
      <c r="L26" s="6"/>
      <c r="M26" s="7">
        <v>84933635865</v>
      </c>
      <c r="N26" s="6"/>
      <c r="O26" s="7">
        <v>83434097718</v>
      </c>
      <c r="P26" s="6"/>
      <c r="Q26" s="15">
        <f t="shared" si="1"/>
        <v>1499538147</v>
      </c>
    </row>
    <row r="27" spans="1:17">
      <c r="A27" s="2" t="s">
        <v>138</v>
      </c>
      <c r="C27" s="7">
        <v>0</v>
      </c>
      <c r="D27" s="6"/>
      <c r="E27" s="7">
        <v>0</v>
      </c>
      <c r="F27" s="6"/>
      <c r="G27" s="7">
        <v>0</v>
      </c>
      <c r="H27" s="6"/>
      <c r="I27" s="7">
        <f t="shared" si="0"/>
        <v>0</v>
      </c>
      <c r="J27" s="6"/>
      <c r="K27" s="7">
        <v>500825</v>
      </c>
      <c r="L27" s="6"/>
      <c r="M27" s="7">
        <v>426781784879</v>
      </c>
      <c r="N27" s="6"/>
      <c r="O27" s="7">
        <v>427400722497</v>
      </c>
      <c r="P27" s="6"/>
      <c r="Q27" s="15">
        <f t="shared" si="1"/>
        <v>-618937618</v>
      </c>
    </row>
    <row r="28" spans="1:17">
      <c r="A28" s="2" t="s">
        <v>107</v>
      </c>
      <c r="C28" s="7">
        <v>0</v>
      </c>
      <c r="D28" s="6"/>
      <c r="E28" s="7">
        <v>0</v>
      </c>
      <c r="F28" s="6"/>
      <c r="G28" s="7">
        <v>0</v>
      </c>
      <c r="H28" s="6"/>
      <c r="I28" s="7">
        <f t="shared" si="0"/>
        <v>0</v>
      </c>
      <c r="J28" s="6"/>
      <c r="K28" s="7">
        <v>3900</v>
      </c>
      <c r="L28" s="6"/>
      <c r="M28" s="7">
        <v>3819825535</v>
      </c>
      <c r="N28" s="6"/>
      <c r="O28" s="7">
        <v>3725376853</v>
      </c>
      <c r="P28" s="6"/>
      <c r="Q28" s="15">
        <f t="shared" si="1"/>
        <v>94448682</v>
      </c>
    </row>
    <row r="29" spans="1:17">
      <c r="A29" s="2" t="s">
        <v>139</v>
      </c>
      <c r="C29" s="7">
        <v>0</v>
      </c>
      <c r="D29" s="6"/>
      <c r="E29" s="7">
        <v>0</v>
      </c>
      <c r="F29" s="6"/>
      <c r="G29" s="7">
        <v>0</v>
      </c>
      <c r="H29" s="6"/>
      <c r="I29" s="7">
        <f t="shared" si="0"/>
        <v>0</v>
      </c>
      <c r="J29" s="6"/>
      <c r="K29" s="7">
        <v>24300</v>
      </c>
      <c r="L29" s="6"/>
      <c r="M29" s="7">
        <v>17412653386</v>
      </c>
      <c r="N29" s="6"/>
      <c r="O29" s="7">
        <v>16196658823</v>
      </c>
      <c r="P29" s="6"/>
      <c r="Q29" s="15">
        <f t="shared" si="1"/>
        <v>1215994563</v>
      </c>
    </row>
    <row r="30" spans="1:17">
      <c r="A30" s="2" t="s">
        <v>37</v>
      </c>
      <c r="C30" s="7">
        <v>0</v>
      </c>
      <c r="D30" s="6"/>
      <c r="E30" s="7">
        <v>0</v>
      </c>
      <c r="F30" s="6"/>
      <c r="G30" s="7">
        <v>0</v>
      </c>
      <c r="H30" s="6"/>
      <c r="I30" s="7">
        <f t="shared" si="0"/>
        <v>0</v>
      </c>
      <c r="J30" s="6"/>
      <c r="K30" s="7">
        <v>64300</v>
      </c>
      <c r="L30" s="6"/>
      <c r="M30" s="7">
        <v>43453481637</v>
      </c>
      <c r="N30" s="6"/>
      <c r="O30" s="7">
        <v>42908826025</v>
      </c>
      <c r="P30" s="6"/>
      <c r="Q30" s="15">
        <f t="shared" si="1"/>
        <v>544655612</v>
      </c>
    </row>
    <row r="31" spans="1:17">
      <c r="A31" s="2" t="s">
        <v>40</v>
      </c>
      <c r="C31" s="7">
        <v>0</v>
      </c>
      <c r="D31" s="6"/>
      <c r="E31" s="7">
        <v>0</v>
      </c>
      <c r="F31" s="6"/>
      <c r="G31" s="7">
        <v>0</v>
      </c>
      <c r="H31" s="6"/>
      <c r="I31" s="7">
        <f t="shared" si="0"/>
        <v>0</v>
      </c>
      <c r="J31" s="6"/>
      <c r="K31" s="7">
        <v>126400</v>
      </c>
      <c r="L31" s="6"/>
      <c r="M31" s="7">
        <v>90886672812</v>
      </c>
      <c r="N31" s="6"/>
      <c r="O31" s="7">
        <v>85773394753</v>
      </c>
      <c r="P31" s="6"/>
      <c r="Q31" s="15">
        <f t="shared" si="1"/>
        <v>5113278059</v>
      </c>
    </row>
    <row r="32" spans="1:17">
      <c r="A32" s="2" t="s">
        <v>140</v>
      </c>
      <c r="C32" s="7">
        <v>0</v>
      </c>
      <c r="D32" s="6"/>
      <c r="E32" s="7">
        <v>0</v>
      </c>
      <c r="F32" s="6"/>
      <c r="G32" s="7">
        <v>0</v>
      </c>
      <c r="H32" s="6"/>
      <c r="I32" s="7">
        <f t="shared" si="0"/>
        <v>0</v>
      </c>
      <c r="J32" s="6"/>
      <c r="K32" s="7">
        <v>63300</v>
      </c>
      <c r="L32" s="6"/>
      <c r="M32" s="7">
        <v>45107297825</v>
      </c>
      <c r="N32" s="6"/>
      <c r="O32" s="7">
        <v>41404620052</v>
      </c>
      <c r="P32" s="6"/>
      <c r="Q32" s="15">
        <f t="shared" si="1"/>
        <v>3702677773</v>
      </c>
    </row>
    <row r="33" spans="1:19">
      <c r="A33" s="2" t="s">
        <v>141</v>
      </c>
      <c r="C33" s="7">
        <v>0</v>
      </c>
      <c r="D33" s="6"/>
      <c r="E33" s="7">
        <v>0</v>
      </c>
      <c r="F33" s="6"/>
      <c r="G33" s="7">
        <v>0</v>
      </c>
      <c r="H33" s="6"/>
      <c r="I33" s="7">
        <f t="shared" si="0"/>
        <v>0</v>
      </c>
      <c r="J33" s="6"/>
      <c r="K33" s="7">
        <v>8700</v>
      </c>
      <c r="L33" s="6"/>
      <c r="M33" s="7">
        <v>6565134856</v>
      </c>
      <c r="N33" s="6"/>
      <c r="O33" s="7">
        <v>5583691772</v>
      </c>
      <c r="P33" s="6"/>
      <c r="Q33" s="15">
        <f t="shared" si="1"/>
        <v>981443084</v>
      </c>
    </row>
    <row r="34" spans="1:19">
      <c r="A34" s="2" t="s">
        <v>27</v>
      </c>
      <c r="C34" s="7">
        <v>0</v>
      </c>
      <c r="D34" s="6"/>
      <c r="E34" s="7">
        <v>0</v>
      </c>
      <c r="F34" s="6"/>
      <c r="G34" s="7">
        <v>0</v>
      </c>
      <c r="H34" s="6"/>
      <c r="I34" s="7">
        <f t="shared" si="0"/>
        <v>0</v>
      </c>
      <c r="J34" s="6"/>
      <c r="K34" s="7">
        <v>45600</v>
      </c>
      <c r="L34" s="6"/>
      <c r="M34" s="7">
        <v>30624798252</v>
      </c>
      <c r="N34" s="6"/>
      <c r="O34" s="7">
        <v>29033819865</v>
      </c>
      <c r="P34" s="6"/>
      <c r="Q34" s="15">
        <f t="shared" si="1"/>
        <v>1590978387</v>
      </c>
    </row>
    <row r="35" spans="1:19">
      <c r="A35" s="2" t="s">
        <v>30</v>
      </c>
      <c r="C35" s="7">
        <v>0</v>
      </c>
      <c r="D35" s="6"/>
      <c r="E35" s="7">
        <v>0</v>
      </c>
      <c r="F35" s="6"/>
      <c r="G35" s="7">
        <v>0</v>
      </c>
      <c r="H35" s="6"/>
      <c r="I35" s="7">
        <f t="shared" si="0"/>
        <v>0</v>
      </c>
      <c r="J35" s="6"/>
      <c r="K35" s="7">
        <v>28600</v>
      </c>
      <c r="L35" s="6"/>
      <c r="M35" s="7">
        <v>20059835498</v>
      </c>
      <c r="N35" s="6"/>
      <c r="O35" s="7">
        <v>17836016635</v>
      </c>
      <c r="P35" s="6"/>
      <c r="Q35" s="15">
        <f t="shared" si="1"/>
        <v>2223818863</v>
      </c>
    </row>
    <row r="36" spans="1:19">
      <c r="A36" s="2" t="s">
        <v>142</v>
      </c>
      <c r="C36" s="7">
        <v>0</v>
      </c>
      <c r="D36" s="6"/>
      <c r="E36" s="7">
        <v>0</v>
      </c>
      <c r="F36" s="6"/>
      <c r="G36" s="7">
        <v>0</v>
      </c>
      <c r="H36" s="6"/>
      <c r="I36" s="7">
        <f t="shared" si="0"/>
        <v>0</v>
      </c>
      <c r="J36" s="6"/>
      <c r="K36" s="7">
        <v>33100</v>
      </c>
      <c r="L36" s="6"/>
      <c r="M36" s="7">
        <v>22914255039</v>
      </c>
      <c r="N36" s="6"/>
      <c r="O36" s="7">
        <v>21330738102</v>
      </c>
      <c r="P36" s="6"/>
      <c r="Q36" s="15">
        <f t="shared" si="1"/>
        <v>1583516937</v>
      </c>
    </row>
    <row r="37" spans="1:19">
      <c r="A37" s="2" t="s">
        <v>105</v>
      </c>
      <c r="C37" s="7">
        <v>0</v>
      </c>
      <c r="D37" s="6"/>
      <c r="E37" s="7">
        <v>0</v>
      </c>
      <c r="F37" s="6"/>
      <c r="G37" s="7">
        <v>0</v>
      </c>
      <c r="H37" s="6"/>
      <c r="I37" s="7">
        <f t="shared" si="0"/>
        <v>0</v>
      </c>
      <c r="J37" s="6"/>
      <c r="K37" s="7">
        <v>7770</v>
      </c>
      <c r="L37" s="6"/>
      <c r="M37" s="7">
        <v>7650509096</v>
      </c>
      <c r="N37" s="6"/>
      <c r="O37" s="7">
        <v>7541842033</v>
      </c>
      <c r="P37" s="6"/>
      <c r="Q37" s="15">
        <f t="shared" si="1"/>
        <v>108667063</v>
      </c>
    </row>
    <row r="38" spans="1:19">
      <c r="A38" s="2" t="s">
        <v>143</v>
      </c>
      <c r="C38" s="7">
        <v>0</v>
      </c>
      <c r="D38" s="6"/>
      <c r="E38" s="7">
        <v>0</v>
      </c>
      <c r="F38" s="6"/>
      <c r="G38" s="7">
        <v>0</v>
      </c>
      <c r="H38" s="6"/>
      <c r="I38" s="7">
        <f t="shared" si="0"/>
        <v>0</v>
      </c>
      <c r="J38" s="6"/>
      <c r="K38" s="7">
        <v>188245</v>
      </c>
      <c r="L38" s="6"/>
      <c r="M38" s="7">
        <v>179216118935</v>
      </c>
      <c r="N38" s="6"/>
      <c r="O38" s="7">
        <v>173441954988</v>
      </c>
      <c r="P38" s="6"/>
      <c r="Q38" s="15">
        <f t="shared" si="1"/>
        <v>5774163947</v>
      </c>
    </row>
    <row r="39" spans="1:19">
      <c r="A39" s="2" t="s">
        <v>144</v>
      </c>
      <c r="C39" s="7">
        <v>0</v>
      </c>
      <c r="D39" s="6"/>
      <c r="E39" s="7">
        <v>0</v>
      </c>
      <c r="F39" s="6"/>
      <c r="G39" s="7">
        <v>0</v>
      </c>
      <c r="H39" s="6"/>
      <c r="I39" s="7">
        <f t="shared" si="0"/>
        <v>0</v>
      </c>
      <c r="J39" s="6"/>
      <c r="K39" s="7">
        <v>120000</v>
      </c>
      <c r="L39" s="6"/>
      <c r="M39" s="7">
        <v>119103392386</v>
      </c>
      <c r="N39" s="6"/>
      <c r="O39" s="7">
        <v>110383111006</v>
      </c>
      <c r="P39" s="6"/>
      <c r="Q39" s="15">
        <f t="shared" si="1"/>
        <v>8720281380</v>
      </c>
    </row>
    <row r="40" spans="1:19">
      <c r="A40" s="2" t="s">
        <v>145</v>
      </c>
      <c r="C40" s="7">
        <v>0</v>
      </c>
      <c r="D40" s="6"/>
      <c r="E40" s="7">
        <v>0</v>
      </c>
      <c r="F40" s="6"/>
      <c r="G40" s="7">
        <v>0</v>
      </c>
      <c r="H40" s="6"/>
      <c r="I40" s="7">
        <f t="shared" si="0"/>
        <v>0</v>
      </c>
      <c r="J40" s="6"/>
      <c r="K40" s="7">
        <v>561474</v>
      </c>
      <c r="L40" s="6"/>
      <c r="M40" s="7">
        <v>533786312443</v>
      </c>
      <c r="N40" s="6"/>
      <c r="O40" s="7">
        <v>493914912936</v>
      </c>
      <c r="P40" s="6"/>
      <c r="Q40" s="15">
        <f t="shared" si="1"/>
        <v>39871399507</v>
      </c>
    </row>
    <row r="41" spans="1:19">
      <c r="A41" s="2" t="s">
        <v>146</v>
      </c>
      <c r="C41" s="7">
        <v>0</v>
      </c>
      <c r="D41" s="6"/>
      <c r="E41" s="7">
        <v>0</v>
      </c>
      <c r="F41" s="6"/>
      <c r="G41" s="7">
        <v>0</v>
      </c>
      <c r="H41" s="6"/>
      <c r="I41" s="7">
        <f t="shared" si="0"/>
        <v>0</v>
      </c>
      <c r="J41" s="6"/>
      <c r="K41" s="7">
        <v>100000</v>
      </c>
      <c r="L41" s="6"/>
      <c r="M41" s="7">
        <v>95145568903</v>
      </c>
      <c r="N41" s="6"/>
      <c r="O41" s="7">
        <v>85468797782</v>
      </c>
      <c r="P41" s="6"/>
      <c r="Q41" s="15">
        <f t="shared" si="1"/>
        <v>9676771121</v>
      </c>
    </row>
    <row r="42" spans="1:19">
      <c r="A42" s="2" t="s">
        <v>147</v>
      </c>
      <c r="C42" s="7">
        <v>0</v>
      </c>
      <c r="D42" s="6"/>
      <c r="E42" s="7">
        <v>0</v>
      </c>
      <c r="F42" s="6"/>
      <c r="G42" s="7">
        <v>0</v>
      </c>
      <c r="H42" s="6"/>
      <c r="I42" s="7">
        <f t="shared" si="0"/>
        <v>0</v>
      </c>
      <c r="J42" s="6"/>
      <c r="K42" s="7">
        <v>52374</v>
      </c>
      <c r="L42" s="6"/>
      <c r="M42" s="7">
        <v>52117006855</v>
      </c>
      <c r="N42" s="6"/>
      <c r="O42" s="7">
        <v>50219006862</v>
      </c>
      <c r="P42" s="6"/>
      <c r="Q42" s="15">
        <f t="shared" si="1"/>
        <v>1897999993</v>
      </c>
    </row>
    <row r="43" spans="1:19">
      <c r="A43" s="2" t="s">
        <v>148</v>
      </c>
      <c r="C43" s="7">
        <v>0</v>
      </c>
      <c r="D43" s="6"/>
      <c r="E43" s="7">
        <v>0</v>
      </c>
      <c r="F43" s="6"/>
      <c r="G43" s="7">
        <v>0</v>
      </c>
      <c r="H43" s="6"/>
      <c r="I43" s="7">
        <f t="shared" si="0"/>
        <v>0</v>
      </c>
      <c r="J43" s="6"/>
      <c r="K43" s="7">
        <v>459897</v>
      </c>
      <c r="L43" s="6"/>
      <c r="M43" s="7">
        <v>424660929735</v>
      </c>
      <c r="N43" s="6"/>
      <c r="O43" s="7">
        <v>387324743088</v>
      </c>
      <c r="P43" s="6"/>
      <c r="Q43" s="15">
        <f t="shared" si="1"/>
        <v>37336186647</v>
      </c>
    </row>
    <row r="44" spans="1:19">
      <c r="A44" s="2" t="s">
        <v>149</v>
      </c>
      <c r="C44" s="7">
        <v>0</v>
      </c>
      <c r="D44" s="6"/>
      <c r="E44" s="7">
        <v>0</v>
      </c>
      <c r="F44" s="6"/>
      <c r="G44" s="7">
        <v>0</v>
      </c>
      <c r="H44" s="6"/>
      <c r="I44" s="7">
        <f t="shared" si="0"/>
        <v>0</v>
      </c>
      <c r="J44" s="6"/>
      <c r="K44" s="7">
        <v>10000</v>
      </c>
      <c r="L44" s="6"/>
      <c r="M44" s="7">
        <v>10000000000</v>
      </c>
      <c r="N44" s="6"/>
      <c r="O44" s="7">
        <v>8398477500</v>
      </c>
      <c r="P44" s="6"/>
      <c r="Q44" s="15">
        <f t="shared" si="1"/>
        <v>1601522500</v>
      </c>
    </row>
    <row r="45" spans="1:19">
      <c r="A45" s="2" t="s">
        <v>150</v>
      </c>
      <c r="C45" s="7">
        <v>0</v>
      </c>
      <c r="D45" s="6"/>
      <c r="E45" s="7">
        <v>0</v>
      </c>
      <c r="F45" s="6"/>
      <c r="G45" s="7">
        <v>0</v>
      </c>
      <c r="H45" s="6"/>
      <c r="I45" s="7">
        <f t="shared" si="0"/>
        <v>0</v>
      </c>
      <c r="J45" s="6"/>
      <c r="K45" s="7">
        <v>30000</v>
      </c>
      <c r="L45" s="6"/>
      <c r="M45" s="7">
        <v>28301468499</v>
      </c>
      <c r="N45" s="6"/>
      <c r="O45" s="7">
        <v>25402994872</v>
      </c>
      <c r="P45" s="6"/>
      <c r="Q45" s="15">
        <f t="shared" si="1"/>
        <v>2898473627</v>
      </c>
    </row>
    <row r="46" spans="1:19">
      <c r="A46" s="2" t="s">
        <v>151</v>
      </c>
      <c r="C46" s="7">
        <v>0</v>
      </c>
      <c r="D46" s="6"/>
      <c r="E46" s="7">
        <v>0</v>
      </c>
      <c r="F46" s="6"/>
      <c r="G46" s="7">
        <v>0</v>
      </c>
      <c r="H46" s="6"/>
      <c r="I46" s="7">
        <f t="shared" si="0"/>
        <v>0</v>
      </c>
      <c r="J46" s="6"/>
      <c r="K46" s="7">
        <v>190000</v>
      </c>
      <c r="L46" s="6"/>
      <c r="M46" s="7">
        <v>181752903998</v>
      </c>
      <c r="N46" s="6"/>
      <c r="O46" s="7">
        <v>155442234447</v>
      </c>
      <c r="P46" s="6"/>
      <c r="Q46" s="15">
        <f t="shared" si="1"/>
        <v>26310669551</v>
      </c>
    </row>
    <row r="47" spans="1:19">
      <c r="A47" s="2" t="s">
        <v>152</v>
      </c>
      <c r="C47" s="7">
        <v>0</v>
      </c>
      <c r="D47" s="6"/>
      <c r="E47" s="7">
        <v>0</v>
      </c>
      <c r="F47" s="6"/>
      <c r="G47" s="7">
        <v>0</v>
      </c>
      <c r="H47" s="6"/>
      <c r="I47" s="7">
        <f t="shared" si="0"/>
        <v>0</v>
      </c>
      <c r="J47" s="6"/>
      <c r="K47" s="7">
        <v>133830</v>
      </c>
      <c r="L47" s="6"/>
      <c r="M47" s="7">
        <v>132635206337</v>
      </c>
      <c r="N47" s="6"/>
      <c r="O47" s="7">
        <v>125021878282</v>
      </c>
      <c r="P47" s="6"/>
      <c r="Q47" s="15">
        <f t="shared" si="1"/>
        <v>7613328055</v>
      </c>
    </row>
    <row r="48" spans="1:19">
      <c r="A48" s="2" t="s">
        <v>153</v>
      </c>
      <c r="C48" s="7">
        <v>0</v>
      </c>
      <c r="D48" s="6"/>
      <c r="E48" s="7">
        <v>0</v>
      </c>
      <c r="F48" s="6"/>
      <c r="G48" s="7">
        <v>0</v>
      </c>
      <c r="H48" s="6"/>
      <c r="I48" s="7">
        <f t="shared" si="0"/>
        <v>0</v>
      </c>
      <c r="J48" s="6"/>
      <c r="K48" s="7">
        <v>111350</v>
      </c>
      <c r="L48" s="6"/>
      <c r="M48" s="7">
        <v>111350000000</v>
      </c>
      <c r="N48" s="6"/>
      <c r="O48" s="7">
        <v>100015901358</v>
      </c>
      <c r="P48" s="6"/>
      <c r="Q48" s="15">
        <f t="shared" si="1"/>
        <v>11334098642</v>
      </c>
      <c r="S48" s="4"/>
    </row>
    <row r="49" spans="1:19">
      <c r="A49" s="2" t="s">
        <v>58</v>
      </c>
      <c r="C49" s="6" t="s">
        <v>58</v>
      </c>
      <c r="D49" s="6"/>
      <c r="E49" s="14">
        <f>SUM(E8:E48)</f>
        <v>226304594787</v>
      </c>
      <c r="F49" s="6"/>
      <c r="G49" s="14">
        <f>SUM(G8:G48)</f>
        <v>208919158717</v>
      </c>
      <c r="H49" s="6"/>
      <c r="I49" s="14">
        <f>SUM(I8:I48)</f>
        <v>17385436070</v>
      </c>
      <c r="J49" s="6"/>
      <c r="K49" s="6" t="s">
        <v>58</v>
      </c>
      <c r="L49" s="6"/>
      <c r="M49" s="14">
        <f>SUM(M8:M48)</f>
        <v>3610775209368</v>
      </c>
      <c r="N49" s="6"/>
      <c r="O49" s="14">
        <f>SUM(O8:O48)</f>
        <v>3394235605336</v>
      </c>
      <c r="P49" s="6"/>
      <c r="Q49" s="14">
        <f>SUM(Q8:Q48)</f>
        <v>216539604032</v>
      </c>
      <c r="S49" s="4"/>
    </row>
    <row r="50" spans="1:19">
      <c r="I50" s="18"/>
      <c r="J50" s="18"/>
      <c r="K50" s="18"/>
      <c r="L50" s="18"/>
      <c r="M50" s="18"/>
      <c r="N50" s="18"/>
      <c r="O50" s="18"/>
      <c r="P50" s="18"/>
      <c r="Q50" s="18"/>
      <c r="S50" s="4"/>
    </row>
    <row r="51" spans="1:19">
      <c r="S51" s="4"/>
    </row>
    <row r="52" spans="1:19">
      <c r="S52" s="4"/>
    </row>
    <row r="53" spans="1:19">
      <c r="I53" s="18"/>
      <c r="J53" s="18"/>
      <c r="K53" s="18"/>
      <c r="L53" s="18"/>
      <c r="M53" s="18"/>
      <c r="N53" s="18"/>
      <c r="O53" s="18"/>
      <c r="P53" s="18"/>
      <c r="Q53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5"/>
  <sheetViews>
    <sheetView rightToLeft="1" workbookViewId="0">
      <selection activeCell="K24" sqref="K24"/>
    </sheetView>
  </sheetViews>
  <sheetFormatPr defaultRowHeight="24"/>
  <cols>
    <col min="1" max="1" width="37" style="2" bestFit="1" customWidth="1"/>
    <col min="2" max="2" width="1" style="2" customWidth="1"/>
    <col min="3" max="3" width="19" style="2" customWidth="1"/>
    <col min="4" max="4" width="1" style="2" customWidth="1"/>
    <col min="5" max="5" width="21" style="2" customWidth="1"/>
    <col min="6" max="6" width="1" style="2" customWidth="1"/>
    <col min="7" max="7" width="15" style="2" customWidth="1"/>
    <col min="8" max="8" width="1" style="2" customWidth="1"/>
    <col min="9" max="9" width="11" style="2" customWidth="1"/>
    <col min="10" max="10" width="1" style="2" customWidth="1"/>
    <col min="11" max="11" width="23" style="2" customWidth="1"/>
    <col min="12" max="12" width="1" style="2" customWidth="1"/>
    <col min="13" max="13" width="20" style="2" customWidth="1"/>
    <col min="14" max="14" width="1" style="2" customWidth="1"/>
    <col min="15" max="15" width="21" style="2" customWidth="1"/>
    <col min="16" max="16" width="1" style="2" customWidth="1"/>
    <col min="17" max="17" width="20" style="2" customWidth="1"/>
    <col min="18" max="18" width="1" style="2" customWidth="1"/>
    <col min="19" max="19" width="20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</row>
    <row r="3" spans="1:21" ht="24.75">
      <c r="A3" s="19" t="s">
        <v>96</v>
      </c>
      <c r="B3" s="19" t="s">
        <v>96</v>
      </c>
      <c r="C3" s="19" t="s">
        <v>96</v>
      </c>
      <c r="D3" s="19" t="s">
        <v>96</v>
      </c>
      <c r="E3" s="19" t="s">
        <v>96</v>
      </c>
      <c r="F3" s="19" t="s">
        <v>96</v>
      </c>
      <c r="G3" s="19" t="s">
        <v>96</v>
      </c>
      <c r="H3" s="19" t="s">
        <v>96</v>
      </c>
      <c r="I3" s="19" t="s">
        <v>96</v>
      </c>
      <c r="J3" s="19" t="s">
        <v>96</v>
      </c>
      <c r="K3" s="19" t="s">
        <v>96</v>
      </c>
      <c r="L3" s="19" t="s">
        <v>96</v>
      </c>
      <c r="M3" s="19" t="s">
        <v>96</v>
      </c>
      <c r="N3" s="19" t="s">
        <v>96</v>
      </c>
      <c r="O3" s="19" t="s">
        <v>96</v>
      </c>
      <c r="P3" s="19" t="s">
        <v>96</v>
      </c>
      <c r="Q3" s="19" t="s">
        <v>96</v>
      </c>
      <c r="R3" s="19" t="s">
        <v>96</v>
      </c>
      <c r="S3" s="19" t="s">
        <v>96</v>
      </c>
      <c r="T3" s="19" t="s">
        <v>96</v>
      </c>
      <c r="U3" s="19" t="s">
        <v>96</v>
      </c>
    </row>
    <row r="4" spans="1:21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</row>
    <row r="6" spans="1:21" ht="24.75">
      <c r="A6" s="20" t="s">
        <v>3</v>
      </c>
      <c r="C6" s="20" t="s">
        <v>98</v>
      </c>
      <c r="D6" s="20" t="s">
        <v>98</v>
      </c>
      <c r="E6" s="20" t="s">
        <v>98</v>
      </c>
      <c r="F6" s="20" t="s">
        <v>98</v>
      </c>
      <c r="G6" s="20" t="s">
        <v>98</v>
      </c>
      <c r="H6" s="20" t="s">
        <v>98</v>
      </c>
      <c r="I6" s="20" t="s">
        <v>98</v>
      </c>
      <c r="J6" s="20" t="s">
        <v>98</v>
      </c>
      <c r="K6" s="20" t="s">
        <v>98</v>
      </c>
      <c r="M6" s="20" t="s">
        <v>99</v>
      </c>
      <c r="N6" s="20" t="s">
        <v>99</v>
      </c>
      <c r="O6" s="20" t="s">
        <v>99</v>
      </c>
      <c r="P6" s="20" t="s">
        <v>99</v>
      </c>
      <c r="Q6" s="20" t="s">
        <v>99</v>
      </c>
      <c r="R6" s="20" t="s">
        <v>99</v>
      </c>
      <c r="S6" s="20" t="s">
        <v>99</v>
      </c>
      <c r="T6" s="20" t="s">
        <v>99</v>
      </c>
      <c r="U6" s="20" t="s">
        <v>99</v>
      </c>
    </row>
    <row r="7" spans="1:21" ht="24.75">
      <c r="A7" s="20" t="s">
        <v>3</v>
      </c>
      <c r="C7" s="20" t="s">
        <v>154</v>
      </c>
      <c r="E7" s="20" t="s">
        <v>155</v>
      </c>
      <c r="G7" s="20" t="s">
        <v>156</v>
      </c>
      <c r="I7" s="20" t="s">
        <v>75</v>
      </c>
      <c r="K7" s="20" t="s">
        <v>157</v>
      </c>
      <c r="M7" s="20" t="s">
        <v>154</v>
      </c>
      <c r="O7" s="20" t="s">
        <v>155</v>
      </c>
      <c r="Q7" s="20" t="s">
        <v>156</v>
      </c>
      <c r="S7" s="20" t="s">
        <v>75</v>
      </c>
      <c r="U7" s="20" t="s">
        <v>157</v>
      </c>
    </row>
    <row r="8" spans="1:21">
      <c r="A8" s="2" t="s">
        <v>127</v>
      </c>
      <c r="C8" s="7">
        <v>0</v>
      </c>
      <c r="D8" s="6"/>
      <c r="E8" s="7">
        <v>0</v>
      </c>
      <c r="F8" s="6"/>
      <c r="G8" s="7">
        <v>0</v>
      </c>
      <c r="H8" s="6"/>
      <c r="I8" s="7">
        <v>0</v>
      </c>
      <c r="J8" s="6"/>
      <c r="K8" s="6" t="s">
        <v>36</v>
      </c>
      <c r="L8" s="6"/>
      <c r="M8" s="15">
        <v>0</v>
      </c>
      <c r="N8" s="15"/>
      <c r="O8" s="15">
        <v>0</v>
      </c>
      <c r="P8" s="15"/>
      <c r="Q8" s="15">
        <v>131479099</v>
      </c>
      <c r="R8" s="15"/>
      <c r="S8" s="15">
        <f>M8+O8+Q8</f>
        <v>131479099</v>
      </c>
      <c r="T8" s="6"/>
      <c r="U8" s="8">
        <f>S8/$S$15</f>
        <v>5.1536051602595889E-3</v>
      </c>
    </row>
    <row r="9" spans="1:21">
      <c r="A9" s="2" t="s">
        <v>117</v>
      </c>
      <c r="C9" s="7">
        <v>0</v>
      </c>
      <c r="D9" s="6"/>
      <c r="E9" s="7">
        <v>0</v>
      </c>
      <c r="F9" s="6"/>
      <c r="G9" s="7">
        <v>0</v>
      </c>
      <c r="H9" s="6"/>
      <c r="I9" s="7">
        <v>0</v>
      </c>
      <c r="J9" s="6"/>
      <c r="K9" s="6" t="s">
        <v>36</v>
      </c>
      <c r="L9" s="6"/>
      <c r="M9" s="15">
        <v>1207726370</v>
      </c>
      <c r="N9" s="15"/>
      <c r="O9" s="15">
        <v>0</v>
      </c>
      <c r="P9" s="15"/>
      <c r="Q9" s="15">
        <v>-818173681</v>
      </c>
      <c r="R9" s="15"/>
      <c r="S9" s="15">
        <f t="shared" ref="S9:S14" si="0">M9+O9+Q9</f>
        <v>389552689</v>
      </c>
      <c r="T9" s="6"/>
      <c r="U9" s="8">
        <f t="shared" ref="U9:U12" si="1">S9/$S$15</f>
        <v>1.5269352798222315E-2</v>
      </c>
    </row>
    <row r="10" spans="1:21">
      <c r="A10" s="2" t="s">
        <v>128</v>
      </c>
      <c r="C10" s="7">
        <v>0</v>
      </c>
      <c r="D10" s="6"/>
      <c r="E10" s="7">
        <v>0</v>
      </c>
      <c r="F10" s="6"/>
      <c r="G10" s="7">
        <v>0</v>
      </c>
      <c r="H10" s="6"/>
      <c r="I10" s="7">
        <v>0</v>
      </c>
      <c r="J10" s="6"/>
      <c r="K10" s="6" t="s">
        <v>36</v>
      </c>
      <c r="L10" s="6"/>
      <c r="M10" s="15">
        <v>0</v>
      </c>
      <c r="N10" s="15"/>
      <c r="O10" s="15">
        <v>0</v>
      </c>
      <c r="P10" s="15"/>
      <c r="Q10" s="15">
        <v>9039763718</v>
      </c>
      <c r="R10" s="15"/>
      <c r="S10" s="15">
        <f t="shared" si="0"/>
        <v>9039763718</v>
      </c>
      <c r="T10" s="6"/>
      <c r="U10" s="8">
        <f>S10/$S$15</f>
        <v>0.35433291906428571</v>
      </c>
    </row>
    <row r="11" spans="1:21">
      <c r="A11" s="2" t="s">
        <v>119</v>
      </c>
      <c r="C11" s="7">
        <v>0</v>
      </c>
      <c r="D11" s="6"/>
      <c r="E11" s="7">
        <v>0</v>
      </c>
      <c r="F11" s="6"/>
      <c r="G11" s="7">
        <v>0</v>
      </c>
      <c r="H11" s="6"/>
      <c r="I11" s="7">
        <v>0</v>
      </c>
      <c r="J11" s="6"/>
      <c r="K11" s="6" t="s">
        <v>36</v>
      </c>
      <c r="L11" s="6"/>
      <c r="M11" s="15">
        <v>82784700</v>
      </c>
      <c r="N11" s="15"/>
      <c r="O11" s="15">
        <v>0</v>
      </c>
      <c r="P11" s="15"/>
      <c r="Q11" s="15">
        <v>-61028454</v>
      </c>
      <c r="R11" s="15"/>
      <c r="S11" s="15">
        <f t="shared" si="0"/>
        <v>21756246</v>
      </c>
      <c r="T11" s="6"/>
      <c r="U11" s="8">
        <f t="shared" si="1"/>
        <v>8.5278270467518979E-4</v>
      </c>
    </row>
    <row r="12" spans="1:21">
      <c r="A12" s="2" t="s">
        <v>121</v>
      </c>
      <c r="C12" s="7">
        <v>0</v>
      </c>
      <c r="D12" s="6"/>
      <c r="E12" s="7">
        <v>0</v>
      </c>
      <c r="F12" s="6"/>
      <c r="G12" s="7">
        <v>0</v>
      </c>
      <c r="H12" s="6"/>
      <c r="I12" s="7">
        <v>0</v>
      </c>
      <c r="J12" s="6"/>
      <c r="K12" s="6" t="s">
        <v>36</v>
      </c>
      <c r="L12" s="6"/>
      <c r="M12" s="15">
        <v>649716700</v>
      </c>
      <c r="N12" s="15"/>
      <c r="O12" s="15">
        <v>0</v>
      </c>
      <c r="P12" s="15"/>
      <c r="Q12" s="15">
        <v>9218752633</v>
      </c>
      <c r="R12" s="15"/>
      <c r="S12" s="15">
        <f t="shared" si="0"/>
        <v>9868469333</v>
      </c>
      <c r="T12" s="6"/>
      <c r="U12" s="8">
        <f t="shared" si="1"/>
        <v>0.38681581228672934</v>
      </c>
    </row>
    <row r="13" spans="1:21">
      <c r="A13" s="2" t="s">
        <v>129</v>
      </c>
      <c r="C13" s="7">
        <v>0</v>
      </c>
      <c r="D13" s="6"/>
      <c r="E13" s="7">
        <v>0</v>
      </c>
      <c r="F13" s="6"/>
      <c r="G13" s="7">
        <v>0</v>
      </c>
      <c r="H13" s="6"/>
      <c r="I13" s="7">
        <v>0</v>
      </c>
      <c r="J13" s="6"/>
      <c r="K13" s="6" t="s">
        <v>36</v>
      </c>
      <c r="L13" s="6"/>
      <c r="M13" s="15">
        <v>0</v>
      </c>
      <c r="N13" s="15"/>
      <c r="O13" s="15">
        <v>0</v>
      </c>
      <c r="P13" s="15"/>
      <c r="Q13" s="15">
        <v>1152945213</v>
      </c>
      <c r="R13" s="15"/>
      <c r="S13" s="15">
        <f t="shared" si="0"/>
        <v>1152945213</v>
      </c>
      <c r="T13" s="6"/>
      <c r="U13" s="8">
        <f>S13/$S$15</f>
        <v>4.519215939571803E-2</v>
      </c>
    </row>
    <row r="14" spans="1:21">
      <c r="A14" s="2" t="s">
        <v>179</v>
      </c>
      <c r="C14" s="7">
        <v>0</v>
      </c>
      <c r="D14" s="6"/>
      <c r="E14" s="7">
        <v>0</v>
      </c>
      <c r="F14" s="6"/>
      <c r="G14" s="7">
        <v>0</v>
      </c>
      <c r="H14" s="6"/>
      <c r="I14" s="7">
        <v>0</v>
      </c>
      <c r="J14" s="6"/>
      <c r="K14" s="6" t="s">
        <v>36</v>
      </c>
      <c r="L14" s="6"/>
      <c r="M14" s="15">
        <v>0</v>
      </c>
      <c r="N14" s="15"/>
      <c r="O14" s="15">
        <v>0</v>
      </c>
      <c r="P14" s="15"/>
      <c r="Q14" s="15">
        <v>4908096600</v>
      </c>
      <c r="R14" s="15"/>
      <c r="S14" s="15">
        <f t="shared" si="0"/>
        <v>4908096600</v>
      </c>
      <c r="T14" s="6"/>
      <c r="U14" s="8">
        <f>S14/$S$15</f>
        <v>0.19238336859010985</v>
      </c>
    </row>
    <row r="15" spans="1:21">
      <c r="A15" s="2" t="s">
        <v>58</v>
      </c>
      <c r="C15" s="14">
        <f>SUM(C8:C14)</f>
        <v>0</v>
      </c>
      <c r="D15" s="6"/>
      <c r="E15" s="14">
        <f>SUM(E8:E14)</f>
        <v>0</v>
      </c>
      <c r="F15" s="6"/>
      <c r="G15" s="14">
        <f>SUM(G8:G14)</f>
        <v>0</v>
      </c>
      <c r="H15" s="6"/>
      <c r="I15" s="14">
        <f>SUM(I8:I14)</f>
        <v>0</v>
      </c>
      <c r="K15" s="17" t="s">
        <v>36</v>
      </c>
      <c r="M15" s="16">
        <f>SUM(M8:M14)</f>
        <v>1940227770</v>
      </c>
      <c r="N15" s="15"/>
      <c r="O15" s="16">
        <f>SUM(O8:O14)</f>
        <v>0</v>
      </c>
      <c r="P15" s="15"/>
      <c r="Q15" s="16">
        <f>SUM(Q8:Q14)</f>
        <v>23571835128</v>
      </c>
      <c r="R15" s="15"/>
      <c r="S15" s="16">
        <f>SUM(S8:S14)</f>
        <v>25512062898</v>
      </c>
      <c r="U15" s="9">
        <f>SUM(U8:U14)</f>
        <v>1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K15 K8:K1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9"/>
  <sheetViews>
    <sheetView rightToLeft="1" topLeftCell="A37" workbookViewId="0">
      <selection activeCell="C47" sqref="C47:G47"/>
    </sheetView>
  </sheetViews>
  <sheetFormatPr defaultRowHeight="24"/>
  <cols>
    <col min="1" max="1" width="32.140625" style="2" bestFit="1" customWidth="1"/>
    <col min="2" max="2" width="1" style="2" customWidth="1"/>
    <col min="3" max="3" width="20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2" style="2" customWidth="1"/>
    <col min="10" max="10" width="1" style="2" customWidth="1"/>
    <col min="11" max="11" width="21" style="2" customWidth="1"/>
    <col min="12" max="12" width="1" style="2" customWidth="1"/>
    <col min="13" max="13" width="22" style="2" customWidth="1"/>
    <col min="14" max="14" width="1" style="2" customWidth="1"/>
    <col min="15" max="15" width="21" style="2" customWidth="1"/>
    <col min="16" max="16" width="1" style="2" customWidth="1"/>
    <col min="17" max="17" width="22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.75">
      <c r="A3" s="19" t="s">
        <v>96</v>
      </c>
      <c r="B3" s="19" t="s">
        <v>96</v>
      </c>
      <c r="C3" s="19" t="s">
        <v>96</v>
      </c>
      <c r="D3" s="19" t="s">
        <v>96</v>
      </c>
      <c r="E3" s="19" t="s">
        <v>96</v>
      </c>
      <c r="F3" s="19" t="s">
        <v>96</v>
      </c>
      <c r="G3" s="19" t="s">
        <v>96</v>
      </c>
      <c r="H3" s="19" t="s">
        <v>96</v>
      </c>
      <c r="I3" s="19" t="s">
        <v>96</v>
      </c>
      <c r="J3" s="19" t="s">
        <v>96</v>
      </c>
      <c r="K3" s="19" t="s">
        <v>96</v>
      </c>
      <c r="L3" s="19" t="s">
        <v>96</v>
      </c>
      <c r="M3" s="19" t="s">
        <v>96</v>
      </c>
      <c r="N3" s="19" t="s">
        <v>96</v>
      </c>
      <c r="O3" s="19" t="s">
        <v>96</v>
      </c>
      <c r="P3" s="19" t="s">
        <v>96</v>
      </c>
      <c r="Q3" s="19" t="s">
        <v>96</v>
      </c>
    </row>
    <row r="4" spans="1:1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.75">
      <c r="A6" s="20" t="s">
        <v>100</v>
      </c>
      <c r="C6" s="20" t="s">
        <v>98</v>
      </c>
      <c r="D6" s="20" t="s">
        <v>98</v>
      </c>
      <c r="E6" s="20" t="s">
        <v>98</v>
      </c>
      <c r="F6" s="20" t="s">
        <v>98</v>
      </c>
      <c r="G6" s="20" t="s">
        <v>98</v>
      </c>
      <c r="H6" s="20" t="s">
        <v>98</v>
      </c>
      <c r="I6" s="20" t="s">
        <v>98</v>
      </c>
      <c r="K6" s="20" t="s">
        <v>99</v>
      </c>
      <c r="L6" s="20" t="s">
        <v>99</v>
      </c>
      <c r="M6" s="20" t="s">
        <v>99</v>
      </c>
      <c r="N6" s="20" t="s">
        <v>99</v>
      </c>
      <c r="O6" s="20" t="s">
        <v>99</v>
      </c>
      <c r="P6" s="20" t="s">
        <v>99</v>
      </c>
      <c r="Q6" s="20" t="s">
        <v>99</v>
      </c>
    </row>
    <row r="7" spans="1:17" ht="24.75">
      <c r="A7" s="20" t="s">
        <v>100</v>
      </c>
      <c r="C7" s="20" t="s">
        <v>158</v>
      </c>
      <c r="E7" s="20" t="s">
        <v>155</v>
      </c>
      <c r="G7" s="20" t="s">
        <v>156</v>
      </c>
      <c r="I7" s="20" t="s">
        <v>159</v>
      </c>
      <c r="K7" s="20" t="s">
        <v>158</v>
      </c>
      <c r="M7" s="20" t="s">
        <v>155</v>
      </c>
      <c r="O7" s="20" t="s">
        <v>156</v>
      </c>
      <c r="Q7" s="20" t="s">
        <v>159</v>
      </c>
    </row>
    <row r="8" spans="1:17">
      <c r="A8" s="2" t="s">
        <v>53</v>
      </c>
      <c r="C8" s="15">
        <v>1890068311</v>
      </c>
      <c r="D8" s="15"/>
      <c r="E8" s="15">
        <v>0</v>
      </c>
      <c r="F8" s="15"/>
      <c r="G8" s="15">
        <v>7205029234</v>
      </c>
      <c r="H8" s="15"/>
      <c r="I8" s="15">
        <f>C8+E8+G8</f>
        <v>9095097545</v>
      </c>
      <c r="J8" s="15"/>
      <c r="K8" s="15">
        <v>25711796621</v>
      </c>
      <c r="L8" s="15"/>
      <c r="M8" s="15">
        <v>0</v>
      </c>
      <c r="N8" s="15"/>
      <c r="O8" s="15">
        <v>7689307264</v>
      </c>
      <c r="P8" s="15"/>
      <c r="Q8" s="15">
        <f>K8+M8+O8</f>
        <v>33401103885</v>
      </c>
    </row>
    <row r="9" spans="1:17">
      <c r="A9" s="2" t="s">
        <v>33</v>
      </c>
      <c r="C9" s="15">
        <v>0</v>
      </c>
      <c r="D9" s="15"/>
      <c r="E9" s="15">
        <v>0</v>
      </c>
      <c r="F9" s="15"/>
      <c r="G9" s="15">
        <v>9783726347</v>
      </c>
      <c r="H9" s="15"/>
      <c r="I9" s="15">
        <f t="shared" ref="I9:I46" si="0">C9+E9+G9</f>
        <v>9783726347</v>
      </c>
      <c r="J9" s="15"/>
      <c r="K9" s="15">
        <v>0</v>
      </c>
      <c r="L9" s="15"/>
      <c r="M9" s="15">
        <v>0</v>
      </c>
      <c r="N9" s="15"/>
      <c r="O9" s="15">
        <v>13163692948</v>
      </c>
      <c r="P9" s="15"/>
      <c r="Q9" s="15">
        <f t="shared" ref="Q9:Q46" si="1">K9+M9+O9</f>
        <v>13163692948</v>
      </c>
    </row>
    <row r="10" spans="1:17">
      <c r="A10" s="2" t="s">
        <v>47</v>
      </c>
      <c r="C10" s="15">
        <v>0</v>
      </c>
      <c r="D10" s="15"/>
      <c r="E10" s="15">
        <v>8210960256</v>
      </c>
      <c r="F10" s="15"/>
      <c r="G10" s="15">
        <v>396680489</v>
      </c>
      <c r="H10" s="15"/>
      <c r="I10" s="15">
        <f t="shared" si="0"/>
        <v>8607640745</v>
      </c>
      <c r="J10" s="15"/>
      <c r="K10" s="15">
        <v>0</v>
      </c>
      <c r="L10" s="15"/>
      <c r="M10" s="15">
        <v>5037794753</v>
      </c>
      <c r="N10" s="15"/>
      <c r="O10" s="15">
        <v>396680489</v>
      </c>
      <c r="P10" s="15"/>
      <c r="Q10" s="15">
        <f t="shared" si="1"/>
        <v>5434475242</v>
      </c>
    </row>
    <row r="11" spans="1:17">
      <c r="A11" s="2" t="s">
        <v>130</v>
      </c>
      <c r="C11" s="15">
        <v>0</v>
      </c>
      <c r="D11" s="15"/>
      <c r="E11" s="15">
        <v>0</v>
      </c>
      <c r="F11" s="15"/>
      <c r="G11" s="15">
        <v>0</v>
      </c>
      <c r="H11" s="15"/>
      <c r="I11" s="15">
        <f t="shared" si="0"/>
        <v>0</v>
      </c>
      <c r="J11" s="15"/>
      <c r="K11" s="15">
        <v>0</v>
      </c>
      <c r="L11" s="15"/>
      <c r="M11" s="15">
        <v>0</v>
      </c>
      <c r="N11" s="15"/>
      <c r="O11" s="15">
        <v>4796407</v>
      </c>
      <c r="P11" s="15"/>
      <c r="Q11" s="15">
        <f t="shared" si="1"/>
        <v>4796407</v>
      </c>
    </row>
    <row r="12" spans="1:17">
      <c r="A12" s="2" t="s">
        <v>131</v>
      </c>
      <c r="C12" s="15">
        <v>0</v>
      </c>
      <c r="D12" s="15"/>
      <c r="E12" s="15">
        <v>0</v>
      </c>
      <c r="F12" s="15"/>
      <c r="G12" s="15">
        <v>0</v>
      </c>
      <c r="H12" s="15"/>
      <c r="I12" s="15">
        <f t="shared" si="0"/>
        <v>0</v>
      </c>
      <c r="J12" s="15"/>
      <c r="K12" s="15">
        <v>0</v>
      </c>
      <c r="L12" s="15"/>
      <c r="M12" s="15">
        <v>0</v>
      </c>
      <c r="N12" s="15"/>
      <c r="O12" s="15">
        <v>2130432</v>
      </c>
      <c r="P12" s="15"/>
      <c r="Q12" s="15">
        <f t="shared" si="1"/>
        <v>2130432</v>
      </c>
    </row>
    <row r="13" spans="1:17">
      <c r="A13" s="2" t="s">
        <v>132</v>
      </c>
      <c r="C13" s="15">
        <v>0</v>
      </c>
      <c r="D13" s="15"/>
      <c r="E13" s="15">
        <v>0</v>
      </c>
      <c r="F13" s="15"/>
      <c r="G13" s="15">
        <v>0</v>
      </c>
      <c r="H13" s="15"/>
      <c r="I13" s="15">
        <f t="shared" si="0"/>
        <v>0</v>
      </c>
      <c r="J13" s="15"/>
      <c r="K13" s="15">
        <v>0</v>
      </c>
      <c r="L13" s="15"/>
      <c r="M13" s="15">
        <v>0</v>
      </c>
      <c r="N13" s="15"/>
      <c r="O13" s="15">
        <v>50027936</v>
      </c>
      <c r="P13" s="15"/>
      <c r="Q13" s="15">
        <f t="shared" si="1"/>
        <v>50027936</v>
      </c>
    </row>
    <row r="14" spans="1:17">
      <c r="A14" s="2" t="s">
        <v>109</v>
      </c>
      <c r="C14" s="15">
        <v>0</v>
      </c>
      <c r="D14" s="15"/>
      <c r="E14" s="15">
        <v>0</v>
      </c>
      <c r="F14" s="15"/>
      <c r="G14" s="15">
        <v>0</v>
      </c>
      <c r="H14" s="15"/>
      <c r="I14" s="15">
        <f t="shared" si="0"/>
        <v>0</v>
      </c>
      <c r="J14" s="15"/>
      <c r="K14" s="15">
        <v>453867290</v>
      </c>
      <c r="L14" s="15"/>
      <c r="M14" s="15">
        <v>0</v>
      </c>
      <c r="N14" s="15"/>
      <c r="O14" s="15">
        <v>-516967705</v>
      </c>
      <c r="P14" s="15"/>
      <c r="Q14" s="15">
        <f t="shared" si="1"/>
        <v>-63100415</v>
      </c>
    </row>
    <row r="15" spans="1:17">
      <c r="A15" s="2" t="s">
        <v>133</v>
      </c>
      <c r="C15" s="15">
        <v>0</v>
      </c>
      <c r="D15" s="15"/>
      <c r="E15" s="15">
        <v>0</v>
      </c>
      <c r="F15" s="15"/>
      <c r="G15" s="15">
        <v>0</v>
      </c>
      <c r="H15" s="15"/>
      <c r="I15" s="15">
        <f t="shared" si="0"/>
        <v>0</v>
      </c>
      <c r="J15" s="15"/>
      <c r="K15" s="15">
        <v>0</v>
      </c>
      <c r="L15" s="15"/>
      <c r="M15" s="15">
        <v>0</v>
      </c>
      <c r="N15" s="15"/>
      <c r="O15" s="15">
        <v>27885180</v>
      </c>
      <c r="P15" s="15"/>
      <c r="Q15" s="15">
        <f t="shared" si="1"/>
        <v>27885180</v>
      </c>
    </row>
    <row r="16" spans="1:17">
      <c r="A16" s="2" t="s">
        <v>134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f t="shared" si="0"/>
        <v>0</v>
      </c>
      <c r="J16" s="15"/>
      <c r="K16" s="15">
        <v>0</v>
      </c>
      <c r="L16" s="15"/>
      <c r="M16" s="15">
        <v>0</v>
      </c>
      <c r="N16" s="15"/>
      <c r="O16" s="15">
        <v>1343852</v>
      </c>
      <c r="P16" s="15"/>
      <c r="Q16" s="15">
        <f t="shared" si="1"/>
        <v>1343852</v>
      </c>
    </row>
    <row r="17" spans="1:17">
      <c r="A17" s="2" t="s">
        <v>135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f t="shared" si="0"/>
        <v>0</v>
      </c>
      <c r="J17" s="15"/>
      <c r="K17" s="15">
        <v>0</v>
      </c>
      <c r="L17" s="15"/>
      <c r="M17" s="15">
        <v>0</v>
      </c>
      <c r="N17" s="15"/>
      <c r="O17" s="15">
        <v>2280941</v>
      </c>
      <c r="P17" s="15"/>
      <c r="Q17" s="15">
        <f t="shared" si="1"/>
        <v>2280941</v>
      </c>
    </row>
    <row r="18" spans="1:17">
      <c r="A18" s="2" t="s">
        <v>136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f t="shared" si="0"/>
        <v>0</v>
      </c>
      <c r="J18" s="15"/>
      <c r="K18" s="15">
        <v>0</v>
      </c>
      <c r="L18" s="15"/>
      <c r="M18" s="15">
        <v>0</v>
      </c>
      <c r="N18" s="15"/>
      <c r="O18" s="15">
        <v>1071616638</v>
      </c>
      <c r="P18" s="15"/>
      <c r="Q18" s="15">
        <f t="shared" si="1"/>
        <v>1071616638</v>
      </c>
    </row>
    <row r="19" spans="1:17">
      <c r="A19" s="2" t="s">
        <v>137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f t="shared" si="0"/>
        <v>0</v>
      </c>
      <c r="J19" s="15"/>
      <c r="K19" s="15">
        <v>0</v>
      </c>
      <c r="L19" s="15"/>
      <c r="M19" s="15">
        <v>0</v>
      </c>
      <c r="N19" s="15"/>
      <c r="O19" s="15">
        <v>1499538147</v>
      </c>
      <c r="P19" s="15"/>
      <c r="Q19" s="15">
        <f t="shared" si="1"/>
        <v>1499538147</v>
      </c>
    </row>
    <row r="20" spans="1:17">
      <c r="A20" s="2" t="s">
        <v>138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f t="shared" si="0"/>
        <v>0</v>
      </c>
      <c r="J20" s="15"/>
      <c r="K20" s="15">
        <v>0</v>
      </c>
      <c r="L20" s="15"/>
      <c r="M20" s="15">
        <v>0</v>
      </c>
      <c r="N20" s="15"/>
      <c r="O20" s="15">
        <v>-618937618</v>
      </c>
      <c r="P20" s="15"/>
      <c r="Q20" s="15">
        <f t="shared" si="1"/>
        <v>-618937618</v>
      </c>
    </row>
    <row r="21" spans="1:17">
      <c r="A21" s="2" t="s">
        <v>107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f t="shared" si="0"/>
        <v>0</v>
      </c>
      <c r="J21" s="15"/>
      <c r="K21" s="15">
        <v>37828264</v>
      </c>
      <c r="L21" s="15"/>
      <c r="M21" s="15">
        <v>0</v>
      </c>
      <c r="N21" s="15"/>
      <c r="O21" s="15">
        <v>94448682</v>
      </c>
      <c r="P21" s="15"/>
      <c r="Q21" s="15">
        <f t="shared" si="1"/>
        <v>132276946</v>
      </c>
    </row>
    <row r="22" spans="1:17">
      <c r="A22" s="2" t="s">
        <v>139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f t="shared" si="0"/>
        <v>0</v>
      </c>
      <c r="J22" s="15"/>
      <c r="K22" s="15">
        <v>0</v>
      </c>
      <c r="L22" s="15"/>
      <c r="M22" s="15">
        <v>0</v>
      </c>
      <c r="N22" s="15"/>
      <c r="O22" s="15">
        <v>1215994563</v>
      </c>
      <c r="P22" s="15"/>
      <c r="Q22" s="15">
        <f t="shared" si="1"/>
        <v>1215994563</v>
      </c>
    </row>
    <row r="23" spans="1:17">
      <c r="A23" s="2" t="s">
        <v>37</v>
      </c>
      <c r="C23" s="15">
        <v>0</v>
      </c>
      <c r="D23" s="15"/>
      <c r="E23" s="15">
        <v>1120</v>
      </c>
      <c r="F23" s="15"/>
      <c r="G23" s="15">
        <v>0</v>
      </c>
      <c r="H23" s="15"/>
      <c r="I23" s="15">
        <f t="shared" si="0"/>
        <v>1120</v>
      </c>
      <c r="J23" s="15"/>
      <c r="K23" s="15">
        <v>0</v>
      </c>
      <c r="L23" s="15"/>
      <c r="M23" s="15">
        <v>3081869</v>
      </c>
      <c r="N23" s="15"/>
      <c r="O23" s="15">
        <v>544655612</v>
      </c>
      <c r="P23" s="15"/>
      <c r="Q23" s="15">
        <f t="shared" si="1"/>
        <v>547737481</v>
      </c>
    </row>
    <row r="24" spans="1:17">
      <c r="A24" s="2" t="s">
        <v>40</v>
      </c>
      <c r="C24" s="15">
        <v>0</v>
      </c>
      <c r="D24" s="15"/>
      <c r="E24" s="15">
        <v>16674977</v>
      </c>
      <c r="F24" s="15"/>
      <c r="G24" s="15">
        <v>0</v>
      </c>
      <c r="H24" s="15"/>
      <c r="I24" s="15">
        <f t="shared" si="0"/>
        <v>16674977</v>
      </c>
      <c r="J24" s="15"/>
      <c r="K24" s="15">
        <v>0</v>
      </c>
      <c r="L24" s="15"/>
      <c r="M24" s="15">
        <v>513886840</v>
      </c>
      <c r="N24" s="15"/>
      <c r="O24" s="15">
        <v>5113278059</v>
      </c>
      <c r="P24" s="15"/>
      <c r="Q24" s="15">
        <f t="shared" si="1"/>
        <v>5627164899</v>
      </c>
    </row>
    <row r="25" spans="1:17">
      <c r="A25" s="2" t="s">
        <v>140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f t="shared" si="0"/>
        <v>0</v>
      </c>
      <c r="J25" s="15"/>
      <c r="K25" s="15">
        <v>0</v>
      </c>
      <c r="L25" s="15"/>
      <c r="M25" s="15">
        <v>0</v>
      </c>
      <c r="N25" s="15"/>
      <c r="O25" s="15">
        <v>3702677773</v>
      </c>
      <c r="P25" s="15"/>
      <c r="Q25" s="15">
        <f t="shared" si="1"/>
        <v>3702677773</v>
      </c>
    </row>
    <row r="26" spans="1:17">
      <c r="A26" s="2" t="s">
        <v>141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f t="shared" si="0"/>
        <v>0</v>
      </c>
      <c r="J26" s="15"/>
      <c r="K26" s="15">
        <v>0</v>
      </c>
      <c r="L26" s="15"/>
      <c r="M26" s="15">
        <v>0</v>
      </c>
      <c r="N26" s="15"/>
      <c r="O26" s="15">
        <v>981443084</v>
      </c>
      <c r="P26" s="15"/>
      <c r="Q26" s="15">
        <f t="shared" si="1"/>
        <v>981443084</v>
      </c>
    </row>
    <row r="27" spans="1:17">
      <c r="A27" s="2" t="s">
        <v>27</v>
      </c>
      <c r="C27" s="15">
        <v>0</v>
      </c>
      <c r="D27" s="15"/>
      <c r="E27" s="15">
        <v>2020633</v>
      </c>
      <c r="F27" s="15"/>
      <c r="G27" s="15">
        <v>0</v>
      </c>
      <c r="H27" s="15"/>
      <c r="I27" s="15">
        <f t="shared" si="0"/>
        <v>2020633</v>
      </c>
      <c r="J27" s="15"/>
      <c r="K27" s="15">
        <v>0</v>
      </c>
      <c r="L27" s="15"/>
      <c r="M27" s="15">
        <v>561856543</v>
      </c>
      <c r="N27" s="15"/>
      <c r="O27" s="15">
        <v>1590978387</v>
      </c>
      <c r="P27" s="15"/>
      <c r="Q27" s="15">
        <f t="shared" si="1"/>
        <v>2152834930</v>
      </c>
    </row>
    <row r="28" spans="1:17">
      <c r="A28" s="2" t="s">
        <v>30</v>
      </c>
      <c r="C28" s="15">
        <v>0</v>
      </c>
      <c r="D28" s="15"/>
      <c r="E28" s="15">
        <v>92643205</v>
      </c>
      <c r="F28" s="15"/>
      <c r="G28" s="15">
        <v>0</v>
      </c>
      <c r="H28" s="15"/>
      <c r="I28" s="15">
        <f t="shared" si="0"/>
        <v>92643205</v>
      </c>
      <c r="J28" s="15"/>
      <c r="K28" s="15">
        <v>0</v>
      </c>
      <c r="L28" s="15"/>
      <c r="M28" s="15">
        <v>524608746</v>
      </c>
      <c r="N28" s="15"/>
      <c r="O28" s="15">
        <v>2223818863</v>
      </c>
      <c r="P28" s="15"/>
      <c r="Q28" s="15">
        <f t="shared" si="1"/>
        <v>2748427609</v>
      </c>
    </row>
    <row r="29" spans="1:17">
      <c r="A29" s="2" t="s">
        <v>142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f t="shared" si="0"/>
        <v>0</v>
      </c>
      <c r="J29" s="15"/>
      <c r="K29" s="15">
        <v>0</v>
      </c>
      <c r="L29" s="15"/>
      <c r="M29" s="15">
        <v>0</v>
      </c>
      <c r="N29" s="15"/>
      <c r="O29" s="15">
        <v>1583516937</v>
      </c>
      <c r="P29" s="15"/>
      <c r="Q29" s="15">
        <f t="shared" si="1"/>
        <v>1583516937</v>
      </c>
    </row>
    <row r="30" spans="1:17">
      <c r="A30" s="2" t="s">
        <v>105</v>
      </c>
      <c r="C30" s="15">
        <v>0</v>
      </c>
      <c r="D30" s="15"/>
      <c r="E30" s="15">
        <v>0</v>
      </c>
      <c r="F30" s="15"/>
      <c r="G30" s="15">
        <v>0</v>
      </c>
      <c r="H30" s="15"/>
      <c r="I30" s="15">
        <f t="shared" si="0"/>
        <v>0</v>
      </c>
      <c r="J30" s="15"/>
      <c r="K30" s="15">
        <v>3820286</v>
      </c>
      <c r="L30" s="15"/>
      <c r="M30" s="15">
        <v>0</v>
      </c>
      <c r="N30" s="15"/>
      <c r="O30" s="15">
        <v>108667063</v>
      </c>
      <c r="P30" s="15"/>
      <c r="Q30" s="15">
        <f t="shared" si="1"/>
        <v>112487349</v>
      </c>
    </row>
    <row r="31" spans="1:17">
      <c r="A31" s="2" t="s">
        <v>143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f t="shared" si="0"/>
        <v>0</v>
      </c>
      <c r="J31" s="15"/>
      <c r="K31" s="15">
        <v>0</v>
      </c>
      <c r="L31" s="15"/>
      <c r="M31" s="15">
        <v>0</v>
      </c>
      <c r="N31" s="15"/>
      <c r="O31" s="15">
        <v>5774163947</v>
      </c>
      <c r="P31" s="15"/>
      <c r="Q31" s="15">
        <f t="shared" si="1"/>
        <v>5774163947</v>
      </c>
    </row>
    <row r="32" spans="1:17">
      <c r="A32" s="2" t="s">
        <v>144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f t="shared" si="0"/>
        <v>0</v>
      </c>
      <c r="J32" s="15"/>
      <c r="K32" s="15">
        <v>0</v>
      </c>
      <c r="L32" s="15"/>
      <c r="M32" s="15">
        <v>0</v>
      </c>
      <c r="N32" s="15"/>
      <c r="O32" s="15">
        <v>8720281380</v>
      </c>
      <c r="P32" s="15"/>
      <c r="Q32" s="15">
        <f t="shared" si="1"/>
        <v>8720281380</v>
      </c>
    </row>
    <row r="33" spans="1:17">
      <c r="A33" s="2" t="s">
        <v>145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f t="shared" si="0"/>
        <v>0</v>
      </c>
      <c r="J33" s="15"/>
      <c r="K33" s="15">
        <v>0</v>
      </c>
      <c r="L33" s="15"/>
      <c r="M33" s="15">
        <v>0</v>
      </c>
      <c r="N33" s="15"/>
      <c r="O33" s="15">
        <v>39871399507</v>
      </c>
      <c r="P33" s="15"/>
      <c r="Q33" s="15">
        <f t="shared" si="1"/>
        <v>39871399507</v>
      </c>
    </row>
    <row r="34" spans="1:17">
      <c r="A34" s="2" t="s">
        <v>146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f t="shared" si="0"/>
        <v>0</v>
      </c>
      <c r="J34" s="15"/>
      <c r="K34" s="15">
        <v>0</v>
      </c>
      <c r="L34" s="15"/>
      <c r="M34" s="15">
        <v>0</v>
      </c>
      <c r="N34" s="15"/>
      <c r="O34" s="15">
        <v>9676771121</v>
      </c>
      <c r="P34" s="15"/>
      <c r="Q34" s="15">
        <f t="shared" si="1"/>
        <v>9676771121</v>
      </c>
    </row>
    <row r="35" spans="1:17">
      <c r="A35" s="2" t="s">
        <v>147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f t="shared" si="0"/>
        <v>0</v>
      </c>
      <c r="J35" s="15"/>
      <c r="K35" s="15">
        <v>0</v>
      </c>
      <c r="L35" s="15"/>
      <c r="M35" s="15">
        <v>0</v>
      </c>
      <c r="N35" s="15"/>
      <c r="O35" s="15">
        <v>1897999993</v>
      </c>
      <c r="P35" s="15"/>
      <c r="Q35" s="15">
        <f t="shared" si="1"/>
        <v>1897999993</v>
      </c>
    </row>
    <row r="36" spans="1:17">
      <c r="A36" s="2" t="s">
        <v>148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f t="shared" si="0"/>
        <v>0</v>
      </c>
      <c r="J36" s="15"/>
      <c r="K36" s="15">
        <v>0</v>
      </c>
      <c r="L36" s="15"/>
      <c r="M36" s="15">
        <v>0</v>
      </c>
      <c r="N36" s="15"/>
      <c r="O36" s="15">
        <v>37336186647</v>
      </c>
      <c r="P36" s="15"/>
      <c r="Q36" s="15">
        <f t="shared" si="1"/>
        <v>37336186647</v>
      </c>
    </row>
    <row r="37" spans="1:17">
      <c r="A37" s="2" t="s">
        <v>149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f t="shared" si="0"/>
        <v>0</v>
      </c>
      <c r="J37" s="15"/>
      <c r="K37" s="15">
        <v>0</v>
      </c>
      <c r="L37" s="15"/>
      <c r="M37" s="15">
        <v>0</v>
      </c>
      <c r="N37" s="15"/>
      <c r="O37" s="15">
        <v>1601522500</v>
      </c>
      <c r="P37" s="15"/>
      <c r="Q37" s="15">
        <f t="shared" si="1"/>
        <v>1601522500</v>
      </c>
    </row>
    <row r="38" spans="1:17">
      <c r="A38" s="2" t="s">
        <v>150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f t="shared" si="0"/>
        <v>0</v>
      </c>
      <c r="J38" s="15"/>
      <c r="K38" s="15">
        <v>0</v>
      </c>
      <c r="L38" s="15"/>
      <c r="M38" s="15">
        <v>0</v>
      </c>
      <c r="N38" s="15"/>
      <c r="O38" s="15">
        <v>2898473627</v>
      </c>
      <c r="P38" s="15"/>
      <c r="Q38" s="15">
        <f t="shared" si="1"/>
        <v>2898473627</v>
      </c>
    </row>
    <row r="39" spans="1:17">
      <c r="A39" s="2" t="s">
        <v>151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f t="shared" si="0"/>
        <v>0</v>
      </c>
      <c r="J39" s="15"/>
      <c r="K39" s="15">
        <v>0</v>
      </c>
      <c r="L39" s="15"/>
      <c r="M39" s="15">
        <v>0</v>
      </c>
      <c r="N39" s="15"/>
      <c r="O39" s="15">
        <v>26310669551</v>
      </c>
      <c r="P39" s="15"/>
      <c r="Q39" s="15">
        <f t="shared" si="1"/>
        <v>26310669551</v>
      </c>
    </row>
    <row r="40" spans="1:17">
      <c r="A40" s="2" t="s">
        <v>152</v>
      </c>
      <c r="C40" s="15">
        <v>0</v>
      </c>
      <c r="D40" s="15"/>
      <c r="E40" s="15">
        <v>0</v>
      </c>
      <c r="F40" s="15"/>
      <c r="G40" s="15">
        <v>0</v>
      </c>
      <c r="H40" s="15"/>
      <c r="I40" s="15">
        <f t="shared" si="0"/>
        <v>0</v>
      </c>
      <c r="J40" s="15"/>
      <c r="K40" s="15">
        <v>0</v>
      </c>
      <c r="L40" s="15"/>
      <c r="M40" s="15">
        <v>0</v>
      </c>
      <c r="N40" s="15"/>
      <c r="O40" s="15">
        <v>7613328055</v>
      </c>
      <c r="P40" s="15"/>
      <c r="Q40" s="15">
        <f t="shared" si="1"/>
        <v>7613328055</v>
      </c>
    </row>
    <row r="41" spans="1:17">
      <c r="A41" s="2" t="s">
        <v>153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f t="shared" si="0"/>
        <v>0</v>
      </c>
      <c r="J41" s="15"/>
      <c r="K41" s="15">
        <v>0</v>
      </c>
      <c r="L41" s="15"/>
      <c r="M41" s="15">
        <v>0</v>
      </c>
      <c r="N41" s="15"/>
      <c r="O41" s="15">
        <v>11334098642</v>
      </c>
      <c r="P41" s="15"/>
      <c r="Q41" s="15">
        <f t="shared" si="1"/>
        <v>11334098642</v>
      </c>
    </row>
    <row r="42" spans="1:17">
      <c r="A42" s="2" t="s">
        <v>55</v>
      </c>
      <c r="C42" s="15">
        <v>418739178</v>
      </c>
      <c r="D42" s="15"/>
      <c r="E42" s="15">
        <v>-16232014931</v>
      </c>
      <c r="F42" s="15"/>
      <c r="G42" s="15">
        <v>0</v>
      </c>
      <c r="H42" s="15"/>
      <c r="I42" s="15">
        <f t="shared" si="0"/>
        <v>-15813275753</v>
      </c>
      <c r="J42" s="15"/>
      <c r="K42" s="15">
        <v>418739178</v>
      </c>
      <c r="L42" s="15"/>
      <c r="M42" s="15">
        <v>-16232014931</v>
      </c>
      <c r="N42" s="15"/>
      <c r="O42" s="15">
        <v>0</v>
      </c>
      <c r="P42" s="15"/>
      <c r="Q42" s="15">
        <f t="shared" si="1"/>
        <v>-15813275753</v>
      </c>
    </row>
    <row r="43" spans="1:17">
      <c r="A43" s="2" t="s">
        <v>50</v>
      </c>
      <c r="C43" s="15">
        <v>193939113</v>
      </c>
      <c r="D43" s="15"/>
      <c r="E43" s="15">
        <v>-290471341</v>
      </c>
      <c r="F43" s="15"/>
      <c r="G43" s="15">
        <v>0</v>
      </c>
      <c r="H43" s="15"/>
      <c r="I43" s="15">
        <f t="shared" si="0"/>
        <v>-96532228</v>
      </c>
      <c r="J43" s="15"/>
      <c r="K43" s="15">
        <v>1277047537</v>
      </c>
      <c r="L43" s="15"/>
      <c r="M43" s="15">
        <v>-815946517</v>
      </c>
      <c r="N43" s="15"/>
      <c r="O43" s="15">
        <v>0</v>
      </c>
      <c r="P43" s="15"/>
      <c r="Q43" s="15">
        <f t="shared" si="1"/>
        <v>461101020</v>
      </c>
    </row>
    <row r="44" spans="1:17">
      <c r="A44" s="2" t="s">
        <v>41</v>
      </c>
      <c r="C44" s="15">
        <v>1367302241</v>
      </c>
      <c r="D44" s="15"/>
      <c r="E44" s="15">
        <v>724645543</v>
      </c>
      <c r="F44" s="15"/>
      <c r="G44" s="15">
        <v>0</v>
      </c>
      <c r="H44" s="15"/>
      <c r="I44" s="15">
        <f t="shared" si="0"/>
        <v>2091947784</v>
      </c>
      <c r="J44" s="15"/>
      <c r="K44" s="15">
        <v>5721506408</v>
      </c>
      <c r="L44" s="15"/>
      <c r="M44" s="15">
        <v>-594881110</v>
      </c>
      <c r="N44" s="15"/>
      <c r="O44" s="15">
        <v>0</v>
      </c>
      <c r="P44" s="15"/>
      <c r="Q44" s="15">
        <f t="shared" si="1"/>
        <v>5126625298</v>
      </c>
    </row>
    <row r="45" spans="1:17">
      <c r="A45" s="2" t="s">
        <v>44</v>
      </c>
      <c r="C45" s="15">
        <v>2277909606</v>
      </c>
      <c r="D45" s="15"/>
      <c r="E45" s="15">
        <v>1850165403</v>
      </c>
      <c r="F45" s="15"/>
      <c r="G45" s="15">
        <v>0</v>
      </c>
      <c r="H45" s="15"/>
      <c r="I45" s="15">
        <f t="shared" si="0"/>
        <v>4128075009</v>
      </c>
      <c r="J45" s="15"/>
      <c r="K45" s="15">
        <v>13618004793</v>
      </c>
      <c r="L45" s="15"/>
      <c r="M45" s="15">
        <v>803061115</v>
      </c>
      <c r="N45" s="15"/>
      <c r="O45" s="15">
        <v>0</v>
      </c>
      <c r="P45" s="15"/>
      <c r="Q45" s="15">
        <f t="shared" si="1"/>
        <v>14421065908</v>
      </c>
    </row>
    <row r="46" spans="1:17">
      <c r="A46" s="2" t="s">
        <v>23</v>
      </c>
      <c r="C46" s="15">
        <v>1152911692</v>
      </c>
      <c r="D46" s="15"/>
      <c r="E46" s="15">
        <v>1044266434</v>
      </c>
      <c r="F46" s="15"/>
      <c r="G46" s="15">
        <v>0</v>
      </c>
      <c r="H46" s="15"/>
      <c r="I46" s="15">
        <f t="shared" si="0"/>
        <v>2197178126</v>
      </c>
      <c r="J46" s="15"/>
      <c r="K46" s="15">
        <v>7811130469</v>
      </c>
      <c r="L46" s="15"/>
      <c r="M46" s="15">
        <v>2129378263</v>
      </c>
      <c r="N46" s="15"/>
      <c r="O46" s="15">
        <v>0</v>
      </c>
      <c r="P46" s="15"/>
      <c r="Q46" s="15">
        <f t="shared" si="1"/>
        <v>9940508732</v>
      </c>
    </row>
    <row r="47" spans="1:17">
      <c r="A47" s="2" t="s">
        <v>58</v>
      </c>
      <c r="C47" s="16">
        <f>SUM(C8:C46)</f>
        <v>7300870141</v>
      </c>
      <c r="D47" s="15"/>
      <c r="E47" s="16">
        <f>SUM(E8:E46)</f>
        <v>-4581108701</v>
      </c>
      <c r="F47" s="15"/>
      <c r="G47" s="16">
        <f>SUM(G8:G46)</f>
        <v>17385436070</v>
      </c>
      <c r="H47" s="15"/>
      <c r="I47" s="16">
        <f>SUM(I8:I46)</f>
        <v>20105197510</v>
      </c>
      <c r="J47" s="15"/>
      <c r="K47" s="16">
        <f>SUM(K8:K46)</f>
        <v>55053740846</v>
      </c>
      <c r="L47" s="15"/>
      <c r="M47" s="16">
        <f>SUM(M8:M46)</f>
        <v>-8069174429</v>
      </c>
      <c r="N47" s="15"/>
      <c r="O47" s="16">
        <f>SUM(O8:O46)</f>
        <v>192967768904</v>
      </c>
      <c r="P47" s="15"/>
      <c r="Q47" s="16">
        <f>SUM(Q8:Q46)</f>
        <v>239952335321</v>
      </c>
    </row>
    <row r="48" spans="1:17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3:17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2024-01-31T06:56:22Z</dcterms:created>
  <dcterms:modified xsi:type="dcterms:W3CDTF">2024-01-31T07:11:51Z</dcterms:modified>
</cp:coreProperties>
</file>