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CB36160C-CD6E-47C5-BACD-7DF670F02C4F}" xr6:coauthVersionLast="47" xr6:coauthVersionMax="47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اوراق مشارکت" sheetId="3" r:id="rId1"/>
    <sheet name="تعدیل قیمت" sheetId="4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0" l="1"/>
  <c r="O50" i="10"/>
  <c r="Q50" i="10"/>
  <c r="Q15" i="11"/>
  <c r="U15" i="11"/>
  <c r="U9" i="11"/>
  <c r="U10" i="11"/>
  <c r="U11" i="11"/>
  <c r="U12" i="11"/>
  <c r="U13" i="11"/>
  <c r="U14" i="11"/>
  <c r="U8" i="11"/>
  <c r="O15" i="11"/>
  <c r="S14" i="11"/>
  <c r="S15" i="11" s="1"/>
  <c r="M15" i="11"/>
  <c r="Q14" i="10"/>
  <c r="G50" i="10"/>
  <c r="E50" i="10"/>
  <c r="G11" i="15"/>
  <c r="E11" i="15"/>
  <c r="E8" i="15"/>
  <c r="E9" i="15"/>
  <c r="E10" i="15"/>
  <c r="E7" i="15"/>
  <c r="C11" i="15"/>
  <c r="C10" i="15"/>
  <c r="C9" i="15"/>
  <c r="C8" i="15"/>
  <c r="K13" i="13"/>
  <c r="K9" i="13"/>
  <c r="K10" i="13"/>
  <c r="K11" i="13"/>
  <c r="K12" i="13"/>
  <c r="K8" i="13"/>
  <c r="G13" i="13"/>
  <c r="G9" i="13"/>
  <c r="G10" i="13"/>
  <c r="G11" i="13"/>
  <c r="G12" i="13"/>
  <c r="G8" i="13"/>
  <c r="Q9" i="12"/>
  <c r="Q10" i="12"/>
  <c r="Q11" i="12"/>
  <c r="Q12" i="12"/>
  <c r="Q13" i="12"/>
  <c r="Q14" i="12"/>
  <c r="Q49" i="12" s="1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S12" i="11"/>
  <c r="S9" i="11"/>
  <c r="S10" i="11"/>
  <c r="S11" i="11"/>
  <c r="S13" i="11"/>
  <c r="S8" i="11"/>
  <c r="I15" i="11"/>
  <c r="I8" i="12"/>
  <c r="Q9" i="10"/>
  <c r="Q10" i="10"/>
  <c r="Q11" i="10"/>
  <c r="Q12" i="10"/>
  <c r="Q13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8" i="10"/>
  <c r="I9" i="10"/>
  <c r="I10" i="10"/>
  <c r="I11" i="10"/>
  <c r="I12" i="10"/>
  <c r="I13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8" i="10"/>
  <c r="Q9" i="9"/>
  <c r="Q10" i="9"/>
  <c r="Q11" i="9"/>
  <c r="Q12" i="9"/>
  <c r="Q13" i="9"/>
  <c r="Q14" i="9"/>
  <c r="Q15" i="9"/>
  <c r="Q16" i="9"/>
  <c r="Q17" i="9"/>
  <c r="Q8" i="9"/>
  <c r="I9" i="9"/>
  <c r="I10" i="9"/>
  <c r="I11" i="9"/>
  <c r="I12" i="9"/>
  <c r="I13" i="9"/>
  <c r="I14" i="9"/>
  <c r="I15" i="9"/>
  <c r="I16" i="9"/>
  <c r="I17" i="9"/>
  <c r="I8" i="9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8" i="7"/>
  <c r="K13" i="4"/>
  <c r="AK21" i="3"/>
  <c r="E9" i="14"/>
  <c r="C9" i="14"/>
  <c r="I13" i="13"/>
  <c r="E13" i="13"/>
  <c r="O49" i="12"/>
  <c r="M49" i="12"/>
  <c r="K49" i="12"/>
  <c r="G49" i="12"/>
  <c r="E49" i="12"/>
  <c r="C49" i="12"/>
  <c r="G15" i="11"/>
  <c r="E15" i="11"/>
  <c r="C15" i="11"/>
  <c r="O18" i="9"/>
  <c r="M18" i="9"/>
  <c r="G18" i="9"/>
  <c r="E18" i="9"/>
  <c r="S11" i="8"/>
  <c r="Q11" i="8"/>
  <c r="O11" i="8"/>
  <c r="M11" i="8"/>
  <c r="K11" i="8"/>
  <c r="I11" i="8"/>
  <c r="Q23" i="7"/>
  <c r="O23" i="7"/>
  <c r="K23" i="7"/>
  <c r="I23" i="7"/>
  <c r="Q16" i="6"/>
  <c r="O16" i="6"/>
  <c r="M16" i="6"/>
  <c r="K16" i="6"/>
  <c r="AI21" i="3"/>
  <c r="AG21" i="3"/>
  <c r="AA21" i="3"/>
  <c r="W21" i="3"/>
  <c r="S21" i="3"/>
  <c r="Q21" i="3"/>
  <c r="I50" i="10" l="1"/>
  <c r="I49" i="12"/>
  <c r="Q18" i="9"/>
  <c r="I18" i="9"/>
  <c r="M23" i="7"/>
  <c r="S23" i="7"/>
</calcChain>
</file>

<file path=xl/sharedStrings.xml><?xml version="1.0" encoding="utf-8"?>
<sst xmlns="http://schemas.openxmlformats.org/spreadsheetml/2006/main" count="1225" uniqueCount="189">
  <si>
    <t>صندوق سرمایه‌گذاری ثابت نامی مفید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</si>
  <si>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</si>
  <si>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</si>
  <si>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</si>
  <si>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</si>
  <si>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</si>
  <si>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</si>
  <si>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</si>
  <si>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</si>
  <si>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</si>
  <si>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</si>
  <si>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</si>
  <si>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</si>
  <si>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</si>
  <si>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</si>
  <si>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</si>
  <si>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</si>
  <si>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</si>
  <si>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</si>
  <si>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</si>
  <si>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</si>
  <si>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</si>
  <si>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</si>
  <si>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</si>
  <si>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</si>
  <si>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</si>
  <si>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</si>
  <si>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</si>
  <si>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</si>
  <si>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</si>
  <si>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</si>
  <si>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</si>
  <si>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</si>
  <si>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اسنادخزانه-م2بودجه00-031024</t>
  </si>
  <si>
    <t>1400/02/22</t>
  </si>
  <si>
    <t>1403/10/24</t>
  </si>
  <si>
    <t>0.00%</t>
  </si>
  <si>
    <t>اسنادخزانه-م5بودجه00-030626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</si>
  <si>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</si>
  <si>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</si>
  <si>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</si>
  <si>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</si>
  <si>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</si>
  <si>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</si>
  <si>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گام بانک ملت0211</t>
  </si>
  <si>
    <t>1402/02/16</t>
  </si>
  <si>
    <t>مرابحه عام دولت126-ش.خ031223</t>
  </si>
  <si>
    <t>1401/12/23</t>
  </si>
  <si>
    <t>1403/12/23</t>
  </si>
  <si>
    <t>مرابحه عام دولت3-ش.خ0211</t>
  </si>
  <si>
    <t>1399/03/13</t>
  </si>
  <si>
    <t>1402/11/13</t>
  </si>
  <si>
    <t>سلف آهن اسفنجی فولاد شادگان</t>
  </si>
  <si>
    <t>1402/08/29</t>
  </si>
  <si>
    <t>1403/08/29</t>
  </si>
  <si>
    <t>مرابحه عام دولت130-ش.خ031110</t>
  </si>
  <si>
    <t>1402/05/10</t>
  </si>
  <si>
    <t>1403/11/10</t>
  </si>
  <si>
    <t/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</si>
  <si>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</si>
  <si>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</si>
  <si>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</si>
  <si>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</si>
  <si>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</si>
  <si>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-0.27%</t>
  </si>
  <si>
    <t>4.54%</t>
  </si>
  <si>
    <t>-7.99%</t>
  </si>
  <si>
    <t>-9.57%</t>
  </si>
  <si>
    <t>-0.90%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</si>
  <si>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</si>
  <si>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</si>
  <si>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</si>
  <si>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</si>
  <si>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</si>
  <si>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</si>
  <si>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</si>
  <si>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</si>
  <si>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</si>
  <si>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</si>
  <si>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</si>
  <si>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</si>
  <si>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</si>
  <si>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</si>
  <si>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</si>
  <si>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</si>
  <si>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0.18%</t>
  </si>
  <si>
    <t xml:space="preserve">بانک خاورمیانه ظفر </t>
  </si>
  <si>
    <t>1009-10-810-707073712</t>
  </si>
  <si>
    <t>1399/01/26</t>
  </si>
  <si>
    <t>1.58%</t>
  </si>
  <si>
    <t>بانک پاسارگاد هفتم تیر</t>
  </si>
  <si>
    <t>2078100153333331</t>
  </si>
  <si>
    <t>1399/05/25</t>
  </si>
  <si>
    <t>0.81%</t>
  </si>
  <si>
    <t>بانک تجارت کار</t>
  </si>
  <si>
    <t>11146775</t>
  </si>
  <si>
    <t>1402/10/02</t>
  </si>
  <si>
    <t>0.36%</t>
  </si>
  <si>
    <t>6153757370</t>
  </si>
  <si>
    <t>سپرده بلند مدت</t>
  </si>
  <si>
    <t>8.35%</t>
  </si>
  <si>
    <t>بانک اقتصاد نوین اقدسیه</t>
  </si>
  <si>
    <t>216850436900001</t>
  </si>
  <si>
    <t>216283436900001</t>
  </si>
  <si>
    <t>11.45%</t>
  </si>
  <si>
    <t>22.75%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</si>
  <si>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</si>
  <si>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</si>
  <si>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</si>
  <si>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</si>
  <si>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</si>
  <si>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</si>
  <si>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</si>
  <si>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</si>
  <si>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</si>
  <si>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</si>
  <si>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>1402/03/03</t>
  </si>
  <si>
    <t>مرابحه عام دولت86-ش.خ020404</t>
  </si>
  <si>
    <t>1402/04/04</t>
  </si>
  <si>
    <t>مرابحه عام دولتی6-ش.خ0210</t>
  </si>
  <si>
    <t>1402/10/25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</si>
  <si>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</si>
  <si>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</si>
  <si>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</si>
  <si>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</si>
  <si>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</si>
  <si>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</si>
  <si>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</si>
  <si>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</si>
  <si>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</si>
  <si>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</si>
  <si>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آریان کیمیا تک</t>
  </si>
  <si>
    <t>1402/03/28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</si>
  <si>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</si>
  <si>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</si>
  <si>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</si>
  <si>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</si>
  <si>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</si>
  <si>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</si>
  <si>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 شهید قاضی</t>
  </si>
  <si>
    <t>فولاد شاهرود</t>
  </si>
  <si>
    <t>بین المللی توسعه ص. معادن غدیر</t>
  </si>
  <si>
    <t>اسنادخزانه-م21بودجه98-020906</t>
  </si>
  <si>
    <t>اسنادخزانه-م20بودجه98-020806</t>
  </si>
  <si>
    <t>اسنادخزانه-م4بودجه99-011215</t>
  </si>
  <si>
    <t>اسنادخزانه-م6بودجه99-020321</t>
  </si>
  <si>
    <t>اسنادخزانه-م5بودجه99-020218</t>
  </si>
  <si>
    <t>اسنادخزانه-م8بودجه99-020606</t>
  </si>
  <si>
    <t>اسنادخزانه-م7بودجه99-020704</t>
  </si>
  <si>
    <t>اسنادخزانه-م10بودجه99-020807</t>
  </si>
  <si>
    <t>اسنادخزانه-م11بودجه99-020906</t>
  </si>
  <si>
    <t>اسنادخزانه-م14بودجه99-021025</t>
  </si>
  <si>
    <t>اسنادخزانه-م6بودجه00-030723</t>
  </si>
  <si>
    <t>اسنادخزانه-م1بودجه00-030821</t>
  </si>
  <si>
    <t>اسنادخزانه-م8بودجه00-030919</t>
  </si>
  <si>
    <t>اسنادخزانه-م7بودجه00-030912</t>
  </si>
  <si>
    <t>گام بانک تجارت0204</t>
  </si>
  <si>
    <t>گواهی اعتبار مولد سامان0204</t>
  </si>
  <si>
    <t>گام بانک اقتصاد نوین0205</t>
  </si>
  <si>
    <t>گام بانک تجارت0206</t>
  </si>
  <si>
    <t>گواهی اعتبار مولد سپه0207</t>
  </si>
  <si>
    <t>گام بانک صادرات ایران0207</t>
  </si>
  <si>
    <t>گام بانک سینا0206</t>
  </si>
  <si>
    <t>گواهی اعتبار مولد شهر0206</t>
  </si>
  <si>
    <t>گواهی اعتبار مولد سپه0208</t>
  </si>
  <si>
    <t>گواهی اعتبارمولد رفاه0208</t>
  </si>
  <si>
    <t>گواهی اعتبارمولد صنعت020930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</si>
  <si>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</si>
  <si>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</si>
  <si>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</si>
  <si>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</si>
  <si>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</si>
  <si>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</si>
  <si>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</si>
  <si>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</si>
  <si>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</si>
  <si>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</si>
  <si>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</si>
  <si>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</si>
  <si>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</si>
  <si>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</si>
  <si>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</si>
  <si>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1402/11/01</t>
  </si>
  <si>
    <t>جلو گیری از نوسانات ناگهانی</t>
  </si>
  <si>
    <t>-</t>
  </si>
  <si>
    <t>از ابتدای سال مالی</t>
  </si>
  <si>
    <t>تا پایان ماه</t>
  </si>
  <si>
    <t>پالایش نفت بندرعباس</t>
  </si>
  <si>
    <t>پالایش نفت بندر عباس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</si>
</sst>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10" fontId="3" fillId="0" borderId="0" xfId="0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3"/>
  <sheetViews>
    <sheetView rightToLeft="1" topLeftCell="P4" workbookViewId="0">
      <selection activeCell="AE26" sqref="AE26"/>
    </sheetView>
  </sheetViews>
  <sheetFormatPr defaultRowHeight="24"/>
  <cols>
    <col min="1" max="1" width="40.855468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5" style="1" customWidth="1"/>
    <col min="22" max="22" width="1" style="1" customWidth="1"/>
    <col min="23" max="23" width="22" style="1" customWidth="1"/>
    <col min="24" max="24" width="1" style="1" customWidth="1"/>
    <col min="25" max="25" width="16" style="1" customWidth="1"/>
    <col min="26" max="26" width="1" style="1" customWidth="1"/>
    <col min="27" max="27" width="22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  <c r="Z2" s="22" t="s">
        <v>0</v>
      </c>
      <c r="AA2" s="22" t="s">
        <v>0</v>
      </c>
      <c r="AB2" s="22" t="s">
        <v>0</v>
      </c>
      <c r="AC2" s="22" t="s">
        <v>0</v>
      </c>
      <c r="AD2" s="22" t="s">
        <v>0</v>
      </c>
      <c r="AE2" s="22" t="s">
        <v>0</v>
      </c>
      <c r="AF2" s="22" t="s">
        <v>0</v>
      </c>
      <c r="AG2" s="22" t="s">
        <v>0</v>
      </c>
      <c r="AH2" s="22" t="s">
        <v>0</v>
      </c>
      <c r="AI2" s="22" t="s">
        <v>0</v>
      </c>
      <c r="AJ2" s="22" t="s">
        <v>0</v>
      </c>
      <c r="AK2" s="22" t="s">
        <v>0</v>
      </c>
    </row>
    <row r="3" spans="1:38" ht="24.75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  <c r="AG3" s="22" t="s">
        <v>1</v>
      </c>
      <c r="AH3" s="22" t="s">
        <v>1</v>
      </c>
      <c r="AI3" s="22" t="s">
        <v>1</v>
      </c>
      <c r="AJ3" s="22" t="s">
        <v>1</v>
      </c>
      <c r="AK3" s="22" t="s">
        <v>1</v>
      </c>
    </row>
    <row r="4" spans="1:38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</row>
    <row r="6" spans="1:38" ht="24.75">
      <c r="A6" s="21" t="s">
        <v>15</v>
      </c>
      <c r="B6" s="21" t="s">
        <v>15</v>
      </c>
      <c r="C6" s="21" t="s">
        <v>15</v>
      </c>
      <c r="D6" s="21" t="s">
        <v>15</v>
      </c>
      <c r="E6" s="21" t="s">
        <v>15</v>
      </c>
      <c r="F6" s="21" t="s">
        <v>15</v>
      </c>
      <c r="G6" s="21" t="s">
        <v>15</v>
      </c>
      <c r="H6" s="21" t="s">
        <v>15</v>
      </c>
      <c r="I6" s="21" t="s">
        <v>15</v>
      </c>
      <c r="J6" s="21" t="s">
        <v>15</v>
      </c>
      <c r="K6" s="21" t="s">
        <v>15</v>
      </c>
      <c r="L6" s="21" t="s">
        <v>15</v>
      </c>
      <c r="M6" s="21" t="s">
        <v>15</v>
      </c>
      <c r="O6" s="21" t="s">
        <v>182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8" ht="24.75">
      <c r="A7" s="21" t="s">
        <v>16</v>
      </c>
      <c r="C7" s="21" t="s">
        <v>17</v>
      </c>
      <c r="E7" s="21" t="s">
        <v>18</v>
      </c>
      <c r="G7" s="21" t="s">
        <v>19</v>
      </c>
      <c r="I7" s="21" t="s">
        <v>20</v>
      </c>
      <c r="K7" s="21" t="s">
        <v>21</v>
      </c>
      <c r="M7" s="21" t="s">
        <v>14</v>
      </c>
      <c r="O7" s="21" t="s">
        <v>7</v>
      </c>
      <c r="Q7" s="21" t="s">
        <v>8</v>
      </c>
      <c r="S7" s="21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1" t="s">
        <v>7</v>
      </c>
      <c r="AE7" s="21" t="s">
        <v>22</v>
      </c>
      <c r="AG7" s="21" t="s">
        <v>8</v>
      </c>
      <c r="AI7" s="21" t="s">
        <v>9</v>
      </c>
      <c r="AK7" s="21" t="s">
        <v>12</v>
      </c>
    </row>
    <row r="8" spans="1:38" ht="24.75">
      <c r="A8" s="21" t="s">
        <v>16</v>
      </c>
      <c r="C8" s="21" t="s">
        <v>17</v>
      </c>
      <c r="E8" s="21" t="s">
        <v>18</v>
      </c>
      <c r="G8" s="21" t="s">
        <v>19</v>
      </c>
      <c r="I8" s="21" t="s">
        <v>20</v>
      </c>
      <c r="K8" s="21" t="s">
        <v>21</v>
      </c>
      <c r="M8" s="21" t="s">
        <v>14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13</v>
      </c>
      <c r="AC8" s="21" t="s">
        <v>7</v>
      </c>
      <c r="AE8" s="21" t="s">
        <v>22</v>
      </c>
      <c r="AG8" s="21" t="s">
        <v>8</v>
      </c>
      <c r="AI8" s="21" t="s">
        <v>9</v>
      </c>
      <c r="AK8" s="21" t="s">
        <v>12</v>
      </c>
    </row>
    <row r="9" spans="1:38">
      <c r="A9" s="1" t="s">
        <v>23</v>
      </c>
      <c r="C9" s="5" t="s">
        <v>24</v>
      </c>
      <c r="D9" s="5"/>
      <c r="E9" s="5" t="s">
        <v>24</v>
      </c>
      <c r="F9" s="5"/>
      <c r="G9" s="5" t="s">
        <v>25</v>
      </c>
      <c r="H9" s="5"/>
      <c r="I9" s="5" t="s">
        <v>26</v>
      </c>
      <c r="J9" s="5"/>
      <c r="K9" s="6">
        <v>18</v>
      </c>
      <c r="L9" s="5"/>
      <c r="M9" s="6">
        <v>18</v>
      </c>
      <c r="N9" s="5"/>
      <c r="O9" s="6">
        <v>78404</v>
      </c>
      <c r="P9" s="5"/>
      <c r="Q9" s="6">
        <v>75013292011</v>
      </c>
      <c r="R9" s="5"/>
      <c r="S9" s="6">
        <v>77142670274</v>
      </c>
      <c r="T9" s="5"/>
      <c r="U9" s="6">
        <v>0</v>
      </c>
      <c r="V9" s="5"/>
      <c r="W9" s="6">
        <v>0</v>
      </c>
      <c r="X9" s="5"/>
      <c r="Y9" s="6">
        <v>0</v>
      </c>
      <c r="Z9" s="5"/>
      <c r="AA9" s="6">
        <v>0</v>
      </c>
      <c r="AB9" s="5"/>
      <c r="AC9" s="6">
        <v>78404</v>
      </c>
      <c r="AD9" s="5"/>
      <c r="AE9" s="6">
        <v>997314</v>
      </c>
      <c r="AF9" s="5"/>
      <c r="AG9" s="6">
        <v>75013292011</v>
      </c>
      <c r="AH9" s="5"/>
      <c r="AI9" s="6">
        <v>78179252228</v>
      </c>
      <c r="AJ9" s="5"/>
      <c r="AK9" s="7">
        <v>9.3283816938325756E-2</v>
      </c>
      <c r="AL9" s="5"/>
    </row>
    <row r="10" spans="1:38">
      <c r="A10" s="1" t="s">
        <v>27</v>
      </c>
      <c r="C10" s="5" t="s">
        <v>24</v>
      </c>
      <c r="D10" s="5"/>
      <c r="E10" s="5" t="s">
        <v>24</v>
      </c>
      <c r="F10" s="5"/>
      <c r="G10" s="5" t="s">
        <v>28</v>
      </c>
      <c r="H10" s="5"/>
      <c r="I10" s="5" t="s">
        <v>29</v>
      </c>
      <c r="J10" s="5"/>
      <c r="K10" s="6">
        <v>0</v>
      </c>
      <c r="L10" s="5"/>
      <c r="M10" s="6">
        <v>0</v>
      </c>
      <c r="N10" s="5"/>
      <c r="O10" s="6">
        <v>4300</v>
      </c>
      <c r="P10" s="5"/>
      <c r="Q10" s="6">
        <v>2600579281</v>
      </c>
      <c r="R10" s="5"/>
      <c r="S10" s="6">
        <v>3299694821</v>
      </c>
      <c r="T10" s="5"/>
      <c r="U10" s="6">
        <v>0</v>
      </c>
      <c r="V10" s="5"/>
      <c r="W10" s="6">
        <v>0</v>
      </c>
      <c r="X10" s="5"/>
      <c r="Y10" s="6">
        <v>0</v>
      </c>
      <c r="Z10" s="5"/>
      <c r="AA10" s="6">
        <v>0</v>
      </c>
      <c r="AB10" s="5"/>
      <c r="AC10" s="6">
        <v>4300</v>
      </c>
      <c r="AD10" s="5"/>
      <c r="AE10" s="6">
        <v>778020</v>
      </c>
      <c r="AF10" s="5"/>
      <c r="AG10" s="6">
        <v>2600579281</v>
      </c>
      <c r="AH10" s="5"/>
      <c r="AI10" s="6">
        <v>3344879630</v>
      </c>
      <c r="AJ10" s="5"/>
      <c r="AK10" s="7">
        <v>3.9911246295331448E-3</v>
      </c>
      <c r="AL10" s="5"/>
    </row>
    <row r="11" spans="1:38">
      <c r="A11" s="1" t="s">
        <v>30</v>
      </c>
      <c r="C11" s="5" t="s">
        <v>24</v>
      </c>
      <c r="D11" s="5"/>
      <c r="E11" s="5" t="s">
        <v>24</v>
      </c>
      <c r="F11" s="5"/>
      <c r="G11" s="5" t="s">
        <v>31</v>
      </c>
      <c r="H11" s="5"/>
      <c r="I11" s="5" t="s">
        <v>32</v>
      </c>
      <c r="J11" s="5"/>
      <c r="K11" s="6">
        <v>0</v>
      </c>
      <c r="L11" s="5"/>
      <c r="M11" s="6">
        <v>0</v>
      </c>
      <c r="N11" s="5"/>
      <c r="O11" s="6">
        <v>22600</v>
      </c>
      <c r="P11" s="5"/>
      <c r="Q11" s="6">
        <v>17021110515</v>
      </c>
      <c r="R11" s="5"/>
      <c r="S11" s="6">
        <v>17545719261</v>
      </c>
      <c r="T11" s="5"/>
      <c r="U11" s="6">
        <v>0</v>
      </c>
      <c r="V11" s="5"/>
      <c r="W11" s="6">
        <v>0</v>
      </c>
      <c r="X11" s="5"/>
      <c r="Y11" s="6">
        <v>0</v>
      </c>
      <c r="Z11" s="5"/>
      <c r="AA11" s="6">
        <v>0</v>
      </c>
      <c r="AB11" s="5"/>
      <c r="AC11" s="6">
        <v>22600</v>
      </c>
      <c r="AD11" s="5"/>
      <c r="AE11" s="6">
        <v>786500</v>
      </c>
      <c r="AF11" s="5"/>
      <c r="AG11" s="6">
        <v>17021110515</v>
      </c>
      <c r="AH11" s="5"/>
      <c r="AI11" s="6">
        <v>17771678299</v>
      </c>
      <c r="AJ11" s="5"/>
      <c r="AK11" s="7">
        <v>2.1205242284691304E-2</v>
      </c>
      <c r="AL11" s="5"/>
    </row>
    <row r="12" spans="1:38">
      <c r="A12" s="1" t="s">
        <v>33</v>
      </c>
      <c r="C12" s="5" t="s">
        <v>24</v>
      </c>
      <c r="D12" s="5"/>
      <c r="E12" s="5" t="s">
        <v>24</v>
      </c>
      <c r="F12" s="5"/>
      <c r="G12" s="5" t="s">
        <v>34</v>
      </c>
      <c r="H12" s="5"/>
      <c r="I12" s="5" t="s">
        <v>35</v>
      </c>
      <c r="J12" s="5"/>
      <c r="K12" s="6">
        <v>0</v>
      </c>
      <c r="L12" s="5"/>
      <c r="M12" s="6">
        <v>0</v>
      </c>
      <c r="N12" s="5"/>
      <c r="O12" s="6">
        <v>28</v>
      </c>
      <c r="P12" s="5"/>
      <c r="Q12" s="6">
        <v>16886917</v>
      </c>
      <c r="R12" s="5"/>
      <c r="S12" s="6">
        <v>21766894</v>
      </c>
      <c r="T12" s="5"/>
      <c r="U12" s="6">
        <v>0</v>
      </c>
      <c r="V12" s="5"/>
      <c r="W12" s="6">
        <v>0</v>
      </c>
      <c r="X12" s="5"/>
      <c r="Y12" s="6">
        <v>0</v>
      </c>
      <c r="Z12" s="5"/>
      <c r="AA12" s="6">
        <v>0</v>
      </c>
      <c r="AB12" s="5"/>
      <c r="AC12" s="6">
        <v>28</v>
      </c>
      <c r="AD12" s="5"/>
      <c r="AE12" s="6">
        <v>789950</v>
      </c>
      <c r="AF12" s="5"/>
      <c r="AG12" s="6">
        <v>16886917</v>
      </c>
      <c r="AH12" s="5"/>
      <c r="AI12" s="6">
        <v>22114591</v>
      </c>
      <c r="AJ12" s="5"/>
      <c r="AK12" s="7">
        <v>2.638722422790204E-5</v>
      </c>
      <c r="AL12" s="5"/>
    </row>
    <row r="13" spans="1:38">
      <c r="A13" s="1" t="s">
        <v>37</v>
      </c>
      <c r="C13" s="5" t="s">
        <v>24</v>
      </c>
      <c r="D13" s="5"/>
      <c r="E13" s="5" t="s">
        <v>24</v>
      </c>
      <c r="F13" s="5"/>
      <c r="G13" s="5" t="s">
        <v>34</v>
      </c>
      <c r="H13" s="5"/>
      <c r="I13" s="5" t="s">
        <v>35</v>
      </c>
      <c r="J13" s="5"/>
      <c r="K13" s="6">
        <v>0</v>
      </c>
      <c r="L13" s="5"/>
      <c r="M13" s="6">
        <v>0</v>
      </c>
      <c r="N13" s="5"/>
      <c r="O13" s="6">
        <v>3100</v>
      </c>
      <c r="P13" s="5"/>
      <c r="Q13" s="6">
        <v>2088384739</v>
      </c>
      <c r="R13" s="5"/>
      <c r="S13" s="6">
        <v>2617506490</v>
      </c>
      <c r="T13" s="5"/>
      <c r="U13" s="6">
        <v>0</v>
      </c>
      <c r="V13" s="5"/>
      <c r="W13" s="6">
        <v>0</v>
      </c>
      <c r="X13" s="5"/>
      <c r="Y13" s="6">
        <v>0</v>
      </c>
      <c r="Z13" s="5"/>
      <c r="AA13" s="6">
        <v>0</v>
      </c>
      <c r="AB13" s="5"/>
      <c r="AC13" s="6">
        <v>3100</v>
      </c>
      <c r="AD13" s="5"/>
      <c r="AE13" s="6">
        <v>859980</v>
      </c>
      <c r="AF13" s="5"/>
      <c r="AG13" s="6">
        <v>2088384739</v>
      </c>
      <c r="AH13" s="5"/>
      <c r="AI13" s="6">
        <v>2665454798</v>
      </c>
      <c r="AJ13" s="5"/>
      <c r="AK13" s="7">
        <v>3.1804320244567643E-3</v>
      </c>
      <c r="AL13" s="5"/>
    </row>
    <row r="14" spans="1:38">
      <c r="A14" s="1" t="s">
        <v>38</v>
      </c>
      <c r="C14" s="5" t="s">
        <v>24</v>
      </c>
      <c r="D14" s="5"/>
      <c r="E14" s="5" t="s">
        <v>24</v>
      </c>
      <c r="F14" s="5"/>
      <c r="G14" s="5" t="s">
        <v>39</v>
      </c>
      <c r="H14" s="5"/>
      <c r="I14" s="5" t="s">
        <v>40</v>
      </c>
      <c r="J14" s="5"/>
      <c r="K14" s="6">
        <v>18</v>
      </c>
      <c r="L14" s="5"/>
      <c r="M14" s="6">
        <v>18</v>
      </c>
      <c r="N14" s="5"/>
      <c r="O14" s="6">
        <v>92790</v>
      </c>
      <c r="P14" s="5"/>
      <c r="Q14" s="6">
        <v>86606833987</v>
      </c>
      <c r="R14" s="5"/>
      <c r="S14" s="6">
        <v>86011952876</v>
      </c>
      <c r="T14" s="5"/>
      <c r="U14" s="6">
        <v>0</v>
      </c>
      <c r="V14" s="5"/>
      <c r="W14" s="6">
        <v>0</v>
      </c>
      <c r="X14" s="5"/>
      <c r="Y14" s="6">
        <v>0</v>
      </c>
      <c r="Z14" s="5"/>
      <c r="AA14" s="6">
        <v>0</v>
      </c>
      <c r="AB14" s="5"/>
      <c r="AC14" s="6">
        <v>92790</v>
      </c>
      <c r="AD14" s="5"/>
      <c r="AE14" s="6">
        <v>920099</v>
      </c>
      <c r="AF14" s="5"/>
      <c r="AG14" s="6">
        <v>86606833987</v>
      </c>
      <c r="AH14" s="5"/>
      <c r="AI14" s="6">
        <v>85360582663</v>
      </c>
      <c r="AJ14" s="5"/>
      <c r="AK14" s="7">
        <v>0.10185261101835202</v>
      </c>
      <c r="AL14" s="5"/>
    </row>
    <row r="15" spans="1:38">
      <c r="A15" s="1" t="s">
        <v>41</v>
      </c>
      <c r="C15" s="5" t="s">
        <v>24</v>
      </c>
      <c r="D15" s="5"/>
      <c r="E15" s="5" t="s">
        <v>24</v>
      </c>
      <c r="F15" s="5"/>
      <c r="G15" s="5" t="s">
        <v>42</v>
      </c>
      <c r="H15" s="5"/>
      <c r="I15" s="5" t="s">
        <v>43</v>
      </c>
      <c r="J15" s="5"/>
      <c r="K15" s="6">
        <v>21</v>
      </c>
      <c r="L15" s="5"/>
      <c r="M15" s="6">
        <v>21</v>
      </c>
      <c r="N15" s="5"/>
      <c r="O15" s="6">
        <v>127296</v>
      </c>
      <c r="P15" s="5"/>
      <c r="Q15" s="6">
        <v>123750734554</v>
      </c>
      <c r="R15" s="5"/>
      <c r="S15" s="6">
        <v>124553795669</v>
      </c>
      <c r="T15" s="5"/>
      <c r="U15" s="6">
        <v>0</v>
      </c>
      <c r="V15" s="5"/>
      <c r="W15" s="6">
        <v>0</v>
      </c>
      <c r="X15" s="5"/>
      <c r="Y15" s="6">
        <v>0</v>
      </c>
      <c r="Z15" s="5"/>
      <c r="AA15" s="6">
        <v>0</v>
      </c>
      <c r="AB15" s="5"/>
      <c r="AC15" s="6">
        <v>127296</v>
      </c>
      <c r="AD15" s="5"/>
      <c r="AE15" s="6">
        <v>993104</v>
      </c>
      <c r="AF15" s="5"/>
      <c r="AG15" s="6">
        <v>123750734554</v>
      </c>
      <c r="AH15" s="5"/>
      <c r="AI15" s="6">
        <v>126395276273</v>
      </c>
      <c r="AJ15" s="5"/>
      <c r="AK15" s="7">
        <v>0.15081538231311978</v>
      </c>
      <c r="AL15" s="5"/>
    </row>
    <row r="16" spans="1:38">
      <c r="A16" s="1" t="s">
        <v>44</v>
      </c>
      <c r="C16" s="5" t="s">
        <v>24</v>
      </c>
      <c r="D16" s="5"/>
      <c r="E16" s="5" t="s">
        <v>24</v>
      </c>
      <c r="F16" s="5"/>
      <c r="G16" s="5" t="s">
        <v>45</v>
      </c>
      <c r="H16" s="5"/>
      <c r="I16" s="5" t="s">
        <v>6</v>
      </c>
      <c r="J16" s="5"/>
      <c r="K16" s="6">
        <v>0</v>
      </c>
      <c r="L16" s="5"/>
      <c r="M16" s="6">
        <v>0</v>
      </c>
      <c r="N16" s="5"/>
      <c r="O16" s="6">
        <v>227837</v>
      </c>
      <c r="P16" s="5"/>
      <c r="Q16" s="6">
        <v>214225553060</v>
      </c>
      <c r="R16" s="5"/>
      <c r="S16" s="6">
        <v>219263347813</v>
      </c>
      <c r="T16" s="5"/>
      <c r="U16" s="6">
        <v>10000</v>
      </c>
      <c r="V16" s="5"/>
      <c r="W16" s="6">
        <v>9837782775</v>
      </c>
      <c r="X16" s="5"/>
      <c r="Y16" s="6">
        <v>237837</v>
      </c>
      <c r="Z16" s="5"/>
      <c r="AA16" s="6">
        <v>236575662301</v>
      </c>
      <c r="AB16" s="5"/>
      <c r="AC16" s="6">
        <v>0</v>
      </c>
      <c r="AD16" s="5"/>
      <c r="AE16" s="6">
        <v>0</v>
      </c>
      <c r="AF16" s="5"/>
      <c r="AG16" s="6">
        <v>0</v>
      </c>
      <c r="AH16" s="5"/>
      <c r="AI16" s="6">
        <v>0</v>
      </c>
      <c r="AJ16" s="5"/>
      <c r="AK16" s="7">
        <v>0</v>
      </c>
      <c r="AL16" s="5"/>
    </row>
    <row r="17" spans="1:38">
      <c r="A17" s="1" t="s">
        <v>46</v>
      </c>
      <c r="C17" s="5" t="s">
        <v>24</v>
      </c>
      <c r="D17" s="5"/>
      <c r="E17" s="5" t="s">
        <v>24</v>
      </c>
      <c r="F17" s="5"/>
      <c r="G17" s="5" t="s">
        <v>47</v>
      </c>
      <c r="H17" s="5"/>
      <c r="I17" s="5" t="s">
        <v>48</v>
      </c>
      <c r="J17" s="5"/>
      <c r="K17" s="6">
        <v>18</v>
      </c>
      <c r="L17" s="5"/>
      <c r="M17" s="6">
        <v>18</v>
      </c>
      <c r="N17" s="5"/>
      <c r="O17" s="6">
        <v>205000</v>
      </c>
      <c r="P17" s="5"/>
      <c r="Q17" s="6">
        <v>187093345701</v>
      </c>
      <c r="R17" s="5"/>
      <c r="S17" s="6">
        <v>170861330769</v>
      </c>
      <c r="T17" s="5"/>
      <c r="U17" s="6">
        <v>0</v>
      </c>
      <c r="V17" s="5"/>
      <c r="W17" s="6">
        <v>0</v>
      </c>
      <c r="X17" s="5"/>
      <c r="Y17" s="6">
        <v>0</v>
      </c>
      <c r="Z17" s="5"/>
      <c r="AA17" s="6">
        <v>0</v>
      </c>
      <c r="AB17" s="5"/>
      <c r="AC17" s="6">
        <v>205000</v>
      </c>
      <c r="AD17" s="5"/>
      <c r="AE17" s="6">
        <v>827462</v>
      </c>
      <c r="AF17" s="5"/>
      <c r="AG17" s="6">
        <v>187093345701</v>
      </c>
      <c r="AH17" s="5"/>
      <c r="AI17" s="6">
        <v>169598964615</v>
      </c>
      <c r="AJ17" s="5"/>
      <c r="AK17" s="7">
        <v>0.2023662073658079</v>
      </c>
      <c r="AL17" s="5"/>
    </row>
    <row r="18" spans="1:38">
      <c r="A18" s="1" t="s">
        <v>49</v>
      </c>
      <c r="C18" s="5" t="s">
        <v>24</v>
      </c>
      <c r="D18" s="5"/>
      <c r="E18" s="5" t="s">
        <v>24</v>
      </c>
      <c r="F18" s="5"/>
      <c r="G18" s="5" t="s">
        <v>50</v>
      </c>
      <c r="H18" s="5"/>
      <c r="I18" s="5" t="s">
        <v>51</v>
      </c>
      <c r="J18" s="5"/>
      <c r="K18" s="6">
        <v>15</v>
      </c>
      <c r="L18" s="5"/>
      <c r="M18" s="6">
        <v>15</v>
      </c>
      <c r="N18" s="5"/>
      <c r="O18" s="6">
        <v>15704</v>
      </c>
      <c r="P18" s="5"/>
      <c r="Q18" s="6">
        <v>15002080151</v>
      </c>
      <c r="R18" s="5"/>
      <c r="S18" s="6">
        <v>14186133633</v>
      </c>
      <c r="T18" s="5"/>
      <c r="U18" s="6">
        <v>0</v>
      </c>
      <c r="V18" s="5"/>
      <c r="W18" s="6">
        <v>0</v>
      </c>
      <c r="X18" s="5"/>
      <c r="Y18" s="6">
        <v>15704</v>
      </c>
      <c r="Z18" s="5"/>
      <c r="AA18" s="6">
        <v>15704000000</v>
      </c>
      <c r="AB18" s="5"/>
      <c r="AC18" s="6">
        <v>0</v>
      </c>
      <c r="AD18" s="5"/>
      <c r="AE18" s="6">
        <v>0</v>
      </c>
      <c r="AF18" s="5"/>
      <c r="AG18" s="6">
        <v>0</v>
      </c>
      <c r="AH18" s="5"/>
      <c r="AI18" s="6">
        <v>0</v>
      </c>
      <c r="AJ18" s="5"/>
      <c r="AK18" s="7">
        <v>0</v>
      </c>
      <c r="AL18" s="5"/>
    </row>
    <row r="19" spans="1:38">
      <c r="A19" s="1" t="s">
        <v>52</v>
      </c>
      <c r="C19" s="5" t="s">
        <v>24</v>
      </c>
      <c r="D19" s="5"/>
      <c r="E19" s="5" t="s">
        <v>24</v>
      </c>
      <c r="F19" s="5"/>
      <c r="G19" s="5" t="s">
        <v>53</v>
      </c>
      <c r="H19" s="5"/>
      <c r="I19" s="5" t="s">
        <v>54</v>
      </c>
      <c r="J19" s="5"/>
      <c r="K19" s="6">
        <v>0</v>
      </c>
      <c r="L19" s="5"/>
      <c r="M19" s="6">
        <v>0</v>
      </c>
      <c r="N19" s="5"/>
      <c r="O19" s="6">
        <v>0</v>
      </c>
      <c r="P19" s="5"/>
      <c r="Q19" s="6">
        <v>0</v>
      </c>
      <c r="R19" s="5"/>
      <c r="S19" s="6">
        <v>0</v>
      </c>
      <c r="T19" s="5"/>
      <c r="U19" s="6">
        <v>86400</v>
      </c>
      <c r="V19" s="5"/>
      <c r="W19" s="6">
        <v>100161780680</v>
      </c>
      <c r="X19" s="5"/>
      <c r="Y19" s="6">
        <v>0</v>
      </c>
      <c r="Z19" s="5"/>
      <c r="AA19" s="6">
        <v>0</v>
      </c>
      <c r="AB19" s="5"/>
      <c r="AC19" s="6">
        <v>86400</v>
      </c>
      <c r="AD19" s="5"/>
      <c r="AE19" s="6">
        <v>1141614</v>
      </c>
      <c r="AF19" s="5"/>
      <c r="AG19" s="6">
        <v>100161780680</v>
      </c>
      <c r="AH19" s="5"/>
      <c r="AI19" s="6">
        <v>98563944554</v>
      </c>
      <c r="AJ19" s="5"/>
      <c r="AK19" s="7">
        <v>0.11760691869602753</v>
      </c>
      <c r="AL19" s="5"/>
    </row>
    <row r="20" spans="1:38">
      <c r="A20" s="1" t="s">
        <v>55</v>
      </c>
      <c r="C20" s="5" t="s">
        <v>24</v>
      </c>
      <c r="D20" s="5"/>
      <c r="E20" s="5" t="s">
        <v>24</v>
      </c>
      <c r="F20" s="5"/>
      <c r="G20" s="5" t="s">
        <v>56</v>
      </c>
      <c r="H20" s="5"/>
      <c r="I20" s="5" t="s">
        <v>57</v>
      </c>
      <c r="J20" s="5"/>
      <c r="K20" s="6">
        <v>20.5</v>
      </c>
      <c r="L20" s="5"/>
      <c r="M20" s="6">
        <v>20.5</v>
      </c>
      <c r="N20" s="5"/>
      <c r="O20" s="6">
        <v>0</v>
      </c>
      <c r="P20" s="5"/>
      <c r="Q20" s="6">
        <v>0</v>
      </c>
      <c r="R20" s="5"/>
      <c r="S20" s="6">
        <v>0</v>
      </c>
      <c r="T20" s="5"/>
      <c r="U20" s="6">
        <v>31853</v>
      </c>
      <c r="V20" s="5"/>
      <c r="W20" s="6">
        <v>30006185683</v>
      </c>
      <c r="X20" s="5"/>
      <c r="Y20" s="6">
        <v>0</v>
      </c>
      <c r="Z20" s="5"/>
      <c r="AA20" s="6">
        <v>0</v>
      </c>
      <c r="AB20" s="5"/>
      <c r="AC20" s="6">
        <v>31853</v>
      </c>
      <c r="AD20" s="5"/>
      <c r="AE20" s="6">
        <v>932726</v>
      </c>
      <c r="AF20" s="5"/>
      <c r="AG20" s="6">
        <v>30006185683</v>
      </c>
      <c r="AH20" s="5"/>
      <c r="AI20" s="6">
        <v>29704736318</v>
      </c>
      <c r="AJ20" s="5"/>
      <c r="AK20" s="7">
        <v>3.5443817968587858E-2</v>
      </c>
      <c r="AL20" s="5"/>
    </row>
    <row r="21" spans="1:38">
      <c r="A21" s="1" t="s">
        <v>58</v>
      </c>
      <c r="C21" s="1" t="s">
        <v>58</v>
      </c>
      <c r="E21" s="1" t="s">
        <v>58</v>
      </c>
      <c r="G21" s="1" t="s">
        <v>58</v>
      </c>
      <c r="I21" s="1" t="s">
        <v>58</v>
      </c>
      <c r="K21" s="1" t="s">
        <v>58</v>
      </c>
      <c r="M21" s="1" t="s">
        <v>58</v>
      </c>
      <c r="O21" s="1" t="s">
        <v>58</v>
      </c>
      <c r="Q21" s="4">
        <f>SUM(Q9:Q20)</f>
        <v>723418800916</v>
      </c>
      <c r="S21" s="4">
        <f>SUM(S9:S20)</f>
        <v>715503918500</v>
      </c>
      <c r="U21" s="1" t="s">
        <v>58</v>
      </c>
      <c r="W21" s="4">
        <f>SUM(W9:W20)</f>
        <v>140005749138</v>
      </c>
      <c r="Y21" s="1" t="s">
        <v>58</v>
      </c>
      <c r="AA21" s="4">
        <f>SUM(AA9:AA20)</f>
        <v>252279662301</v>
      </c>
      <c r="AC21" s="1" t="s">
        <v>58</v>
      </c>
      <c r="AE21" s="1" t="s">
        <v>58</v>
      </c>
      <c r="AG21" s="4">
        <f>SUM(AG9:AG20)</f>
        <v>624359134068</v>
      </c>
      <c r="AI21" s="4">
        <f>SUM(AI9:AI20)</f>
        <v>611606883969</v>
      </c>
      <c r="AK21" s="8">
        <f>SUM(AK9:AK20)</f>
        <v>0.72977194046312999</v>
      </c>
    </row>
    <row r="23" spans="1:38">
      <c r="AK23" s="6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rightToLeft="1" workbookViewId="0">
      <selection activeCell="E22" sqref="E22"/>
    </sheetView>
  </sheetViews>
  <sheetFormatPr defaultRowHeight="24"/>
  <cols>
    <col min="1" max="1" width="32.140625" style="1" bestFit="1" customWidth="1"/>
    <col min="2" max="2" width="1" style="1" customWidth="1"/>
    <col min="3" max="3" width="16" style="1" customWidth="1"/>
    <col min="4" max="4" width="1" style="1" customWidth="1"/>
    <col min="5" max="5" width="17" style="1" customWidth="1"/>
    <col min="6" max="6" width="1" style="1" customWidth="1"/>
    <col min="7" max="7" width="21" style="1" customWidth="1"/>
    <col min="8" max="8" width="1" style="1" customWidth="1"/>
    <col min="9" max="9" width="16" style="1" customWidth="1"/>
    <col min="10" max="10" width="1" style="1" customWidth="1"/>
    <col min="11" max="11" width="28" style="1" customWidth="1"/>
    <col min="12" max="12" width="1" style="1" customWidth="1"/>
    <col min="13" max="13" width="25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3" ht="24.75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</row>
    <row r="4" spans="1:13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3" ht="24.75">
      <c r="A6" s="21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</row>
    <row r="7" spans="1:13" ht="24.75">
      <c r="A7" s="21" t="s">
        <v>3</v>
      </c>
      <c r="C7" s="21" t="s">
        <v>7</v>
      </c>
      <c r="E7" s="21" t="s">
        <v>59</v>
      </c>
      <c r="G7" s="21" t="s">
        <v>60</v>
      </c>
      <c r="I7" s="21" t="s">
        <v>61</v>
      </c>
      <c r="K7" s="21" t="s">
        <v>62</v>
      </c>
      <c r="M7" s="21" t="s">
        <v>63</v>
      </c>
    </row>
    <row r="8" spans="1:13">
      <c r="A8" s="1" t="s">
        <v>23</v>
      </c>
      <c r="C8" s="6">
        <v>78404</v>
      </c>
      <c r="D8" s="5"/>
      <c r="E8" s="6">
        <v>1000000</v>
      </c>
      <c r="F8" s="5"/>
      <c r="G8" s="6">
        <v>997314.22869999998</v>
      </c>
      <c r="H8" s="5"/>
      <c r="I8" s="5" t="s">
        <v>64</v>
      </c>
      <c r="J8" s="5"/>
      <c r="K8" s="6">
        <v>78193424786.994797</v>
      </c>
      <c r="M8" s="1" t="s">
        <v>183</v>
      </c>
    </row>
    <row r="9" spans="1:13">
      <c r="A9" s="1" t="s">
        <v>41</v>
      </c>
      <c r="C9" s="6">
        <v>127296</v>
      </c>
      <c r="D9" s="5"/>
      <c r="E9" s="6">
        <v>950000</v>
      </c>
      <c r="F9" s="5"/>
      <c r="G9" s="6">
        <v>993104.179</v>
      </c>
      <c r="H9" s="5"/>
      <c r="I9" s="5" t="s">
        <v>65</v>
      </c>
      <c r="J9" s="5"/>
      <c r="K9" s="6">
        <v>126418189569.98399</v>
      </c>
      <c r="M9" s="1" t="s">
        <v>183</v>
      </c>
    </row>
    <row r="10" spans="1:13">
      <c r="A10" s="1" t="s">
        <v>38</v>
      </c>
      <c r="C10" s="6">
        <v>92790</v>
      </c>
      <c r="D10" s="5"/>
      <c r="E10" s="6">
        <v>1000000</v>
      </c>
      <c r="F10" s="5"/>
      <c r="G10" s="6">
        <v>920099.76370000001</v>
      </c>
      <c r="H10" s="5"/>
      <c r="I10" s="5" t="s">
        <v>66</v>
      </c>
      <c r="J10" s="5"/>
      <c r="K10" s="6">
        <v>85376057073.723007</v>
      </c>
      <c r="M10" s="1" t="s">
        <v>183</v>
      </c>
    </row>
    <row r="11" spans="1:13">
      <c r="A11" s="1" t="s">
        <v>46</v>
      </c>
      <c r="C11" s="6">
        <v>205000</v>
      </c>
      <c r="D11" s="5"/>
      <c r="E11" s="6">
        <v>915080</v>
      </c>
      <c r="F11" s="5"/>
      <c r="G11" s="6">
        <v>827462</v>
      </c>
      <c r="H11" s="5"/>
      <c r="I11" s="5" t="s">
        <v>67</v>
      </c>
      <c r="J11" s="5"/>
      <c r="K11" s="6">
        <v>169629710000</v>
      </c>
      <c r="M11" s="1" t="s">
        <v>183</v>
      </c>
    </row>
    <row r="12" spans="1:13">
      <c r="A12" s="1" t="s">
        <v>55</v>
      </c>
      <c r="C12" s="6">
        <v>31853</v>
      </c>
      <c r="D12" s="5"/>
      <c r="E12" s="6">
        <v>941200</v>
      </c>
      <c r="F12" s="5"/>
      <c r="G12" s="6">
        <v>932726</v>
      </c>
      <c r="H12" s="5"/>
      <c r="I12" s="5" t="s">
        <v>68</v>
      </c>
      <c r="J12" s="5"/>
      <c r="K12" s="6">
        <v>29710121278</v>
      </c>
      <c r="M12" s="1" t="s">
        <v>183</v>
      </c>
    </row>
    <row r="13" spans="1:13" ht="24.75" thickBot="1">
      <c r="C13" s="5"/>
      <c r="D13" s="5"/>
      <c r="E13" s="5"/>
      <c r="F13" s="5"/>
      <c r="G13" s="5"/>
      <c r="H13" s="5"/>
      <c r="I13" s="5"/>
      <c r="J13" s="5"/>
      <c r="K13" s="9">
        <f>SUM(K8:K12)</f>
        <v>489327502708.70178</v>
      </c>
    </row>
    <row r="14" spans="1:13" ht="24.75" thickTop="1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6"/>
  <sheetViews>
    <sheetView rightToLeft="1" workbookViewId="0">
      <selection activeCell="C21" sqref="A21:C21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1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20" ht="24.75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</row>
    <row r="4" spans="1:20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20" ht="24.75">
      <c r="A6" s="21" t="s">
        <v>70</v>
      </c>
      <c r="C6" s="21" t="s">
        <v>71</v>
      </c>
      <c r="D6" s="21" t="s">
        <v>71</v>
      </c>
      <c r="E6" s="21" t="s">
        <v>71</v>
      </c>
      <c r="F6" s="21" t="s">
        <v>71</v>
      </c>
      <c r="G6" s="21" t="s">
        <v>71</v>
      </c>
      <c r="H6" s="21" t="s">
        <v>71</v>
      </c>
      <c r="I6" s="21" t="s">
        <v>71</v>
      </c>
      <c r="K6" s="21" t="s">
        <v>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20" ht="24.75">
      <c r="A7" s="21" t="s">
        <v>70</v>
      </c>
      <c r="C7" s="21" t="s">
        <v>72</v>
      </c>
      <c r="E7" s="21" t="s">
        <v>73</v>
      </c>
      <c r="G7" s="21" t="s">
        <v>74</v>
      </c>
      <c r="I7" s="21" t="s">
        <v>21</v>
      </c>
      <c r="K7" s="21" t="s">
        <v>75</v>
      </c>
      <c r="M7" s="21" t="s">
        <v>76</v>
      </c>
      <c r="O7" s="21" t="s">
        <v>77</v>
      </c>
      <c r="Q7" s="21" t="s">
        <v>75</v>
      </c>
      <c r="S7" s="21" t="s">
        <v>69</v>
      </c>
    </row>
    <row r="8" spans="1:20">
      <c r="A8" s="1" t="s">
        <v>78</v>
      </c>
      <c r="C8" s="5" t="s">
        <v>79</v>
      </c>
      <c r="D8" s="5"/>
      <c r="E8" s="5" t="s">
        <v>80</v>
      </c>
      <c r="F8" s="5"/>
      <c r="G8" s="5" t="s">
        <v>81</v>
      </c>
      <c r="H8" s="5"/>
      <c r="I8" s="13">
        <v>5</v>
      </c>
      <c r="J8" s="5"/>
      <c r="K8" s="14">
        <v>1502416602</v>
      </c>
      <c r="L8" s="14"/>
      <c r="M8" s="14">
        <v>38499</v>
      </c>
      <c r="N8" s="14"/>
      <c r="O8" s="14">
        <v>1500280000</v>
      </c>
      <c r="P8" s="14"/>
      <c r="Q8" s="14">
        <v>2175101</v>
      </c>
      <c r="R8" s="5"/>
      <c r="S8" s="5" t="s">
        <v>36</v>
      </c>
      <c r="T8" s="5"/>
    </row>
    <row r="9" spans="1:20">
      <c r="A9" s="1" t="s">
        <v>78</v>
      </c>
      <c r="C9" s="5" t="s">
        <v>82</v>
      </c>
      <c r="D9" s="5"/>
      <c r="E9" s="5" t="s">
        <v>83</v>
      </c>
      <c r="F9" s="5"/>
      <c r="G9" s="5" t="s">
        <v>84</v>
      </c>
      <c r="H9" s="5"/>
      <c r="I9" s="13">
        <v>5</v>
      </c>
      <c r="J9" s="5"/>
      <c r="K9" s="14">
        <v>759947520</v>
      </c>
      <c r="L9" s="14"/>
      <c r="M9" s="14">
        <v>8473630000</v>
      </c>
      <c r="N9" s="14"/>
      <c r="O9" s="14">
        <v>7701158632</v>
      </c>
      <c r="P9" s="14"/>
      <c r="Q9" s="14">
        <v>1532418888</v>
      </c>
      <c r="R9" s="5"/>
      <c r="S9" s="5" t="s">
        <v>85</v>
      </c>
      <c r="T9" s="5"/>
    </row>
    <row r="10" spans="1:20">
      <c r="A10" s="1" t="s">
        <v>86</v>
      </c>
      <c r="C10" s="5" t="s">
        <v>87</v>
      </c>
      <c r="D10" s="5"/>
      <c r="E10" s="5" t="s">
        <v>80</v>
      </c>
      <c r="F10" s="5"/>
      <c r="G10" s="5" t="s">
        <v>88</v>
      </c>
      <c r="H10" s="5"/>
      <c r="I10" s="13">
        <v>5</v>
      </c>
      <c r="J10" s="5"/>
      <c r="K10" s="14">
        <v>14517985181</v>
      </c>
      <c r="L10" s="14"/>
      <c r="M10" s="14">
        <v>158227563685</v>
      </c>
      <c r="N10" s="14"/>
      <c r="O10" s="14">
        <v>159473184595</v>
      </c>
      <c r="P10" s="14"/>
      <c r="Q10" s="14">
        <v>13272364271</v>
      </c>
      <c r="R10" s="5"/>
      <c r="S10" s="5" t="s">
        <v>89</v>
      </c>
      <c r="T10" s="5"/>
    </row>
    <row r="11" spans="1:20">
      <c r="A11" s="1" t="s">
        <v>90</v>
      </c>
      <c r="C11" s="5" t="s">
        <v>91</v>
      </c>
      <c r="D11" s="5"/>
      <c r="E11" s="5" t="s">
        <v>80</v>
      </c>
      <c r="F11" s="5"/>
      <c r="G11" s="5" t="s">
        <v>92</v>
      </c>
      <c r="H11" s="5"/>
      <c r="I11" s="13">
        <v>5</v>
      </c>
      <c r="J11" s="5"/>
      <c r="K11" s="14">
        <v>140505937</v>
      </c>
      <c r="L11" s="14"/>
      <c r="M11" s="14">
        <v>8866285067</v>
      </c>
      <c r="N11" s="14"/>
      <c r="O11" s="14">
        <v>2200656200</v>
      </c>
      <c r="P11" s="14"/>
      <c r="Q11" s="14">
        <v>6806134804</v>
      </c>
      <c r="R11" s="5"/>
      <c r="S11" s="5" t="s">
        <v>93</v>
      </c>
      <c r="T11" s="5"/>
    </row>
    <row r="12" spans="1:20">
      <c r="A12" s="1" t="s">
        <v>94</v>
      </c>
      <c r="C12" s="5" t="s">
        <v>95</v>
      </c>
      <c r="D12" s="5"/>
      <c r="E12" s="5" t="s">
        <v>80</v>
      </c>
      <c r="F12" s="5"/>
      <c r="G12" s="5" t="s">
        <v>96</v>
      </c>
      <c r="H12" s="5"/>
      <c r="I12" s="13">
        <v>5</v>
      </c>
      <c r="J12" s="5"/>
      <c r="K12" s="14">
        <v>1470767122</v>
      </c>
      <c r="L12" s="14"/>
      <c r="M12" s="14">
        <v>1580962250</v>
      </c>
      <c r="N12" s="14"/>
      <c r="O12" s="14">
        <v>7200</v>
      </c>
      <c r="P12" s="14"/>
      <c r="Q12" s="14">
        <v>3051722172</v>
      </c>
      <c r="R12" s="5"/>
      <c r="S12" s="5" t="s">
        <v>97</v>
      </c>
      <c r="T12" s="5"/>
    </row>
    <row r="13" spans="1:20">
      <c r="A13" s="1" t="s">
        <v>94</v>
      </c>
      <c r="C13" s="5" t="s">
        <v>98</v>
      </c>
      <c r="D13" s="5"/>
      <c r="E13" s="5" t="s">
        <v>99</v>
      </c>
      <c r="F13" s="5"/>
      <c r="G13" s="5" t="s">
        <v>96</v>
      </c>
      <c r="H13" s="5"/>
      <c r="I13" s="13">
        <v>22.5</v>
      </c>
      <c r="J13" s="5"/>
      <c r="K13" s="14">
        <v>70000000000</v>
      </c>
      <c r="L13" s="14"/>
      <c r="M13" s="14">
        <v>0</v>
      </c>
      <c r="N13" s="14"/>
      <c r="O13" s="14">
        <v>0</v>
      </c>
      <c r="P13" s="14"/>
      <c r="Q13" s="14">
        <v>70000000000</v>
      </c>
      <c r="R13" s="5"/>
      <c r="S13" s="5" t="s">
        <v>100</v>
      </c>
      <c r="T13" s="5"/>
    </row>
    <row r="14" spans="1:20">
      <c r="A14" s="1" t="s">
        <v>101</v>
      </c>
      <c r="C14" s="5" t="s">
        <v>102</v>
      </c>
      <c r="D14" s="5"/>
      <c r="E14" s="5" t="s">
        <v>80</v>
      </c>
      <c r="F14" s="5"/>
      <c r="G14" s="5" t="s">
        <v>6</v>
      </c>
      <c r="H14" s="5"/>
      <c r="I14" s="13">
        <v>5</v>
      </c>
      <c r="J14" s="5"/>
      <c r="K14" s="14">
        <v>0</v>
      </c>
      <c r="L14" s="14"/>
      <c r="M14" s="14">
        <v>96000430000</v>
      </c>
      <c r="N14" s="14"/>
      <c r="O14" s="14">
        <v>96000010000</v>
      </c>
      <c r="P14" s="14"/>
      <c r="Q14" s="14">
        <v>420000</v>
      </c>
      <c r="R14" s="5"/>
      <c r="S14" s="5" t="s">
        <v>36</v>
      </c>
      <c r="T14" s="5"/>
    </row>
    <row r="15" spans="1:20">
      <c r="A15" s="1" t="s">
        <v>101</v>
      </c>
      <c r="C15" s="5" t="s">
        <v>103</v>
      </c>
      <c r="D15" s="5"/>
      <c r="E15" s="5" t="s">
        <v>99</v>
      </c>
      <c r="F15" s="5"/>
      <c r="G15" s="5" t="s">
        <v>6</v>
      </c>
      <c r="H15" s="5"/>
      <c r="I15" s="13">
        <v>22.5</v>
      </c>
      <c r="J15" s="5"/>
      <c r="K15" s="14">
        <v>0</v>
      </c>
      <c r="L15" s="14"/>
      <c r="M15" s="14">
        <v>96000000000</v>
      </c>
      <c r="N15" s="14"/>
      <c r="O15" s="14">
        <v>0</v>
      </c>
      <c r="P15" s="14"/>
      <c r="Q15" s="14">
        <v>96000000000</v>
      </c>
      <c r="R15" s="5"/>
      <c r="S15" s="5" t="s">
        <v>104</v>
      </c>
      <c r="T15" s="5"/>
    </row>
    <row r="16" spans="1:20">
      <c r="A16" s="1" t="s">
        <v>58</v>
      </c>
      <c r="C16" s="5" t="s">
        <v>58</v>
      </c>
      <c r="D16" s="5"/>
      <c r="E16" s="5" t="s">
        <v>58</v>
      </c>
      <c r="F16" s="5"/>
      <c r="G16" s="5" t="s">
        <v>58</v>
      </c>
      <c r="H16" s="5"/>
      <c r="I16" s="5" t="s">
        <v>58</v>
      </c>
      <c r="J16" s="5"/>
      <c r="K16" s="10">
        <f>SUM(K8:K15)</f>
        <v>88391622362</v>
      </c>
      <c r="L16" s="5"/>
      <c r="M16" s="10">
        <f>SUM(M8:M15)</f>
        <v>369148909501</v>
      </c>
      <c r="N16" s="5"/>
      <c r="O16" s="10">
        <f>SUM(O8:O15)</f>
        <v>266875296627</v>
      </c>
      <c r="P16" s="5"/>
      <c r="Q16" s="10">
        <f>SUM(Q8:Q15)</f>
        <v>190665235236</v>
      </c>
      <c r="R16" s="5"/>
      <c r="S16" s="11" t="s">
        <v>105</v>
      </c>
      <c r="T16" s="5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0"/>
  <sheetViews>
    <sheetView rightToLeft="1" workbookViewId="0">
      <selection activeCell="G29" sqref="G29"/>
    </sheetView>
  </sheetViews>
  <sheetFormatPr defaultRowHeight="24"/>
  <cols>
    <col min="1" max="1" width="40.8554687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7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7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19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  <c r="F3" s="22" t="s">
        <v>106</v>
      </c>
      <c r="G3" s="22" t="s">
        <v>106</v>
      </c>
      <c r="H3" s="22" t="s">
        <v>106</v>
      </c>
      <c r="I3" s="22" t="s">
        <v>106</v>
      </c>
      <c r="J3" s="22" t="s">
        <v>106</v>
      </c>
      <c r="K3" s="22" t="s">
        <v>106</v>
      </c>
      <c r="L3" s="22" t="s">
        <v>106</v>
      </c>
      <c r="M3" s="22" t="s">
        <v>106</v>
      </c>
      <c r="N3" s="22" t="s">
        <v>106</v>
      </c>
      <c r="O3" s="22" t="s">
        <v>106</v>
      </c>
      <c r="P3" s="22" t="s">
        <v>106</v>
      </c>
      <c r="Q3" s="22" t="s">
        <v>106</v>
      </c>
      <c r="R3" s="22" t="s">
        <v>106</v>
      </c>
      <c r="S3" s="22" t="s">
        <v>106</v>
      </c>
    </row>
    <row r="4" spans="1:19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19" ht="24.75">
      <c r="A6" s="21" t="s">
        <v>107</v>
      </c>
      <c r="B6" s="21" t="s">
        <v>107</v>
      </c>
      <c r="C6" s="21" t="s">
        <v>107</v>
      </c>
      <c r="D6" s="21" t="s">
        <v>107</v>
      </c>
      <c r="E6" s="21" t="s">
        <v>107</v>
      </c>
      <c r="F6" s="21" t="s">
        <v>107</v>
      </c>
      <c r="G6" s="21" t="s">
        <v>107</v>
      </c>
      <c r="I6" s="21" t="s">
        <v>108</v>
      </c>
      <c r="J6" s="21" t="s">
        <v>108</v>
      </c>
      <c r="K6" s="21" t="s">
        <v>108</v>
      </c>
      <c r="L6" s="21" t="s">
        <v>108</v>
      </c>
      <c r="M6" s="21" t="s">
        <v>108</v>
      </c>
      <c r="O6" s="21" t="s">
        <v>109</v>
      </c>
      <c r="P6" s="21" t="s">
        <v>109</v>
      </c>
      <c r="Q6" s="21" t="s">
        <v>109</v>
      </c>
      <c r="R6" s="21" t="s">
        <v>109</v>
      </c>
      <c r="S6" s="21" t="s">
        <v>109</v>
      </c>
    </row>
    <row r="7" spans="1:19" ht="24.75">
      <c r="A7" s="21" t="s">
        <v>110</v>
      </c>
      <c r="C7" s="21" t="s">
        <v>111</v>
      </c>
      <c r="E7" s="21" t="s">
        <v>20</v>
      </c>
      <c r="G7" s="21" t="s">
        <v>21</v>
      </c>
      <c r="I7" s="21" t="s">
        <v>112</v>
      </c>
      <c r="K7" s="21" t="s">
        <v>113</v>
      </c>
      <c r="M7" s="21" t="s">
        <v>114</v>
      </c>
      <c r="O7" s="21" t="s">
        <v>112</v>
      </c>
      <c r="Q7" s="21" t="s">
        <v>113</v>
      </c>
      <c r="S7" s="21" t="s">
        <v>114</v>
      </c>
    </row>
    <row r="8" spans="1:19">
      <c r="A8" s="1" t="s">
        <v>55</v>
      </c>
      <c r="C8" s="5" t="s">
        <v>184</v>
      </c>
      <c r="D8" s="5"/>
      <c r="E8" s="5" t="s">
        <v>57</v>
      </c>
      <c r="F8" s="5"/>
      <c r="G8" s="12">
        <v>20.5</v>
      </c>
      <c r="H8" s="5"/>
      <c r="I8" s="6">
        <v>260608750</v>
      </c>
      <c r="J8" s="5"/>
      <c r="K8" s="6">
        <v>0</v>
      </c>
      <c r="L8" s="5"/>
      <c r="M8" s="6">
        <f>I8-K8</f>
        <v>260608750</v>
      </c>
      <c r="N8" s="5"/>
      <c r="O8" s="6">
        <v>260608750</v>
      </c>
      <c r="P8" s="5"/>
      <c r="Q8" s="6">
        <v>0</v>
      </c>
      <c r="R8" s="5"/>
      <c r="S8" s="6">
        <f>O8-Q8</f>
        <v>260608750</v>
      </c>
    </row>
    <row r="9" spans="1:19">
      <c r="A9" s="1" t="s">
        <v>46</v>
      </c>
      <c r="C9" s="5" t="s">
        <v>184</v>
      </c>
      <c r="D9" s="5"/>
      <c r="E9" s="5" t="s">
        <v>48</v>
      </c>
      <c r="F9" s="5"/>
      <c r="G9" s="12">
        <v>18</v>
      </c>
      <c r="H9" s="5"/>
      <c r="I9" s="6">
        <v>3192102739</v>
      </c>
      <c r="J9" s="5"/>
      <c r="K9" s="6">
        <v>0</v>
      </c>
      <c r="L9" s="5"/>
      <c r="M9" s="6">
        <f t="shared" ref="M9:M22" si="0">I9-K9</f>
        <v>3192102739</v>
      </c>
      <c r="N9" s="5"/>
      <c r="O9" s="6">
        <v>3610841917</v>
      </c>
      <c r="P9" s="5"/>
      <c r="Q9" s="6">
        <v>0</v>
      </c>
      <c r="R9" s="5"/>
      <c r="S9" s="6">
        <f t="shared" ref="S9:S22" si="1">O9-Q9</f>
        <v>3610841917</v>
      </c>
    </row>
    <row r="10" spans="1:19">
      <c r="A10" s="1" t="s">
        <v>115</v>
      </c>
      <c r="C10" s="5" t="s">
        <v>184</v>
      </c>
      <c r="D10" s="5"/>
      <c r="E10" s="5" t="s">
        <v>116</v>
      </c>
      <c r="F10" s="5"/>
      <c r="G10" s="12">
        <v>18</v>
      </c>
      <c r="H10" s="5"/>
      <c r="I10" s="6">
        <v>0</v>
      </c>
      <c r="J10" s="5"/>
      <c r="K10" s="6">
        <v>0</v>
      </c>
      <c r="L10" s="5"/>
      <c r="M10" s="6">
        <f t="shared" si="0"/>
        <v>0</v>
      </c>
      <c r="N10" s="5"/>
      <c r="O10" s="6">
        <v>3820286</v>
      </c>
      <c r="P10" s="5"/>
      <c r="Q10" s="6">
        <v>0</v>
      </c>
      <c r="R10" s="5"/>
      <c r="S10" s="6">
        <f t="shared" si="1"/>
        <v>3820286</v>
      </c>
    </row>
    <row r="11" spans="1:19">
      <c r="A11" s="1" t="s">
        <v>49</v>
      </c>
      <c r="C11" s="5" t="s">
        <v>184</v>
      </c>
      <c r="D11" s="5"/>
      <c r="E11" s="5" t="s">
        <v>51</v>
      </c>
      <c r="F11" s="5"/>
      <c r="G11" s="12">
        <v>15</v>
      </c>
      <c r="H11" s="5"/>
      <c r="I11" s="6">
        <v>85568934</v>
      </c>
      <c r="J11" s="5"/>
      <c r="K11" s="6">
        <v>0</v>
      </c>
      <c r="L11" s="5"/>
      <c r="M11" s="6">
        <f t="shared" si="0"/>
        <v>85568934</v>
      </c>
      <c r="N11" s="5"/>
      <c r="O11" s="6">
        <v>1362616471</v>
      </c>
      <c r="P11" s="5"/>
      <c r="Q11" s="6">
        <v>0</v>
      </c>
      <c r="R11" s="5"/>
      <c r="S11" s="6">
        <f t="shared" si="1"/>
        <v>1362616471</v>
      </c>
    </row>
    <row r="12" spans="1:19">
      <c r="A12" s="1" t="s">
        <v>117</v>
      </c>
      <c r="C12" s="5" t="s">
        <v>184</v>
      </c>
      <c r="D12" s="5"/>
      <c r="E12" s="5" t="s">
        <v>118</v>
      </c>
      <c r="F12" s="5"/>
      <c r="G12" s="12">
        <v>16</v>
      </c>
      <c r="H12" s="5"/>
      <c r="I12" s="6">
        <v>0</v>
      </c>
      <c r="J12" s="5"/>
      <c r="K12" s="6">
        <v>0</v>
      </c>
      <c r="L12" s="5"/>
      <c r="M12" s="6">
        <f t="shared" si="0"/>
        <v>0</v>
      </c>
      <c r="N12" s="5"/>
      <c r="O12" s="6">
        <v>37828264</v>
      </c>
      <c r="P12" s="5"/>
      <c r="Q12" s="6">
        <v>0</v>
      </c>
      <c r="R12" s="5"/>
      <c r="S12" s="6">
        <f t="shared" si="1"/>
        <v>37828264</v>
      </c>
    </row>
    <row r="13" spans="1:19">
      <c r="A13" s="1" t="s">
        <v>119</v>
      </c>
      <c r="C13" s="5" t="s">
        <v>184</v>
      </c>
      <c r="D13" s="5"/>
      <c r="E13" s="5" t="s">
        <v>120</v>
      </c>
      <c r="F13" s="5"/>
      <c r="G13" s="12">
        <v>17</v>
      </c>
      <c r="H13" s="5"/>
      <c r="I13" s="6">
        <v>0</v>
      </c>
      <c r="J13" s="5"/>
      <c r="K13" s="6">
        <v>0</v>
      </c>
      <c r="L13" s="5"/>
      <c r="M13" s="6">
        <f t="shared" si="0"/>
        <v>0</v>
      </c>
      <c r="N13" s="5"/>
      <c r="O13" s="6">
        <v>25711796621</v>
      </c>
      <c r="P13" s="5"/>
      <c r="Q13" s="6">
        <v>0</v>
      </c>
      <c r="R13" s="5"/>
      <c r="S13" s="6">
        <f t="shared" si="1"/>
        <v>25711796621</v>
      </c>
    </row>
    <row r="14" spans="1:19">
      <c r="A14" s="1" t="s">
        <v>121</v>
      </c>
      <c r="C14" s="5" t="s">
        <v>184</v>
      </c>
      <c r="D14" s="5"/>
      <c r="E14" s="5" t="s">
        <v>122</v>
      </c>
      <c r="F14" s="5"/>
      <c r="G14" s="12">
        <v>17</v>
      </c>
      <c r="H14" s="5"/>
      <c r="I14" s="6">
        <v>0</v>
      </c>
      <c r="J14" s="5"/>
      <c r="K14" s="6">
        <v>0</v>
      </c>
      <c r="L14" s="5"/>
      <c r="M14" s="6">
        <f t="shared" si="0"/>
        <v>0</v>
      </c>
      <c r="N14" s="5"/>
      <c r="O14" s="6">
        <v>453867290</v>
      </c>
      <c r="P14" s="5"/>
      <c r="Q14" s="6">
        <v>0</v>
      </c>
      <c r="R14" s="5"/>
      <c r="S14" s="6">
        <f t="shared" si="1"/>
        <v>453867290</v>
      </c>
    </row>
    <row r="15" spans="1:19">
      <c r="A15" s="1" t="s">
        <v>38</v>
      </c>
      <c r="C15" s="5" t="s">
        <v>184</v>
      </c>
      <c r="D15" s="5"/>
      <c r="E15" s="5" t="s">
        <v>40</v>
      </c>
      <c r="F15" s="5"/>
      <c r="G15" s="12">
        <v>18</v>
      </c>
      <c r="H15" s="5"/>
      <c r="I15" s="6">
        <v>1355233772</v>
      </c>
      <c r="J15" s="5"/>
      <c r="K15" s="6">
        <v>0</v>
      </c>
      <c r="L15" s="5"/>
      <c r="M15" s="6">
        <f t="shared" si="0"/>
        <v>1355233772</v>
      </c>
      <c r="N15" s="5"/>
      <c r="O15" s="6">
        <v>7076740180</v>
      </c>
      <c r="P15" s="5"/>
      <c r="Q15" s="6">
        <v>0</v>
      </c>
      <c r="R15" s="5"/>
      <c r="S15" s="6">
        <f t="shared" si="1"/>
        <v>7076740180</v>
      </c>
    </row>
    <row r="16" spans="1:19">
      <c r="A16" s="1" t="s">
        <v>41</v>
      </c>
      <c r="C16" s="5" t="s">
        <v>184</v>
      </c>
      <c r="D16" s="5"/>
      <c r="E16" s="5" t="s">
        <v>43</v>
      </c>
      <c r="F16" s="5"/>
      <c r="G16" s="12">
        <v>21</v>
      </c>
      <c r="H16" s="5"/>
      <c r="I16" s="6">
        <v>2354810341</v>
      </c>
      <c r="J16" s="5"/>
      <c r="K16" s="6">
        <v>0</v>
      </c>
      <c r="L16" s="5"/>
      <c r="M16" s="6">
        <f t="shared" si="0"/>
        <v>2354810341</v>
      </c>
      <c r="N16" s="5"/>
      <c r="O16" s="6">
        <v>15972815134</v>
      </c>
      <c r="P16" s="5"/>
      <c r="Q16" s="6">
        <v>0</v>
      </c>
      <c r="R16" s="5"/>
      <c r="S16" s="6">
        <f t="shared" si="1"/>
        <v>15972815134</v>
      </c>
    </row>
    <row r="17" spans="1:19">
      <c r="A17" s="1" t="s">
        <v>23</v>
      </c>
      <c r="C17" s="5" t="s">
        <v>184</v>
      </c>
      <c r="D17" s="5"/>
      <c r="E17" s="5" t="s">
        <v>26</v>
      </c>
      <c r="F17" s="5"/>
      <c r="G17" s="12">
        <v>18</v>
      </c>
      <c r="H17" s="5"/>
      <c r="I17" s="6">
        <v>1188101175</v>
      </c>
      <c r="J17" s="5"/>
      <c r="K17" s="6">
        <v>0</v>
      </c>
      <c r="L17" s="5"/>
      <c r="M17" s="6">
        <f t="shared" si="0"/>
        <v>1188101175</v>
      </c>
      <c r="N17" s="5"/>
      <c r="O17" s="6">
        <v>8999231644</v>
      </c>
      <c r="P17" s="5"/>
      <c r="Q17" s="6">
        <v>0</v>
      </c>
      <c r="R17" s="5"/>
      <c r="S17" s="6">
        <f t="shared" si="1"/>
        <v>8999231644</v>
      </c>
    </row>
    <row r="18" spans="1:19">
      <c r="A18" s="1" t="s">
        <v>78</v>
      </c>
      <c r="C18" s="6">
        <v>1</v>
      </c>
      <c r="D18" s="5"/>
      <c r="E18" s="5" t="s">
        <v>184</v>
      </c>
      <c r="F18" s="5"/>
      <c r="G18" s="12">
        <v>5</v>
      </c>
      <c r="H18" s="5"/>
      <c r="I18" s="6">
        <v>38499</v>
      </c>
      <c r="J18" s="5"/>
      <c r="K18" s="6">
        <v>0</v>
      </c>
      <c r="L18" s="5"/>
      <c r="M18" s="6">
        <f t="shared" si="0"/>
        <v>38499</v>
      </c>
      <c r="N18" s="5"/>
      <c r="O18" s="6">
        <v>4785073</v>
      </c>
      <c r="P18" s="5"/>
      <c r="Q18" s="6">
        <v>0</v>
      </c>
      <c r="R18" s="5"/>
      <c r="S18" s="6">
        <f t="shared" si="1"/>
        <v>4785073</v>
      </c>
    </row>
    <row r="19" spans="1:19">
      <c r="A19" s="1" t="s">
        <v>86</v>
      </c>
      <c r="C19" s="6">
        <v>17</v>
      </c>
      <c r="D19" s="5"/>
      <c r="E19" s="5" t="s">
        <v>184</v>
      </c>
      <c r="F19" s="5"/>
      <c r="G19" s="12">
        <v>5</v>
      </c>
      <c r="H19" s="5"/>
      <c r="I19" s="6">
        <v>274967367</v>
      </c>
      <c r="J19" s="5"/>
      <c r="K19" s="6">
        <v>0</v>
      </c>
      <c r="L19" s="5"/>
      <c r="M19" s="6">
        <f t="shared" si="0"/>
        <v>274967367</v>
      </c>
      <c r="N19" s="5"/>
      <c r="O19" s="6">
        <v>697504102</v>
      </c>
      <c r="P19" s="5"/>
      <c r="Q19" s="6">
        <v>0</v>
      </c>
      <c r="R19" s="5"/>
      <c r="S19" s="6">
        <f t="shared" si="1"/>
        <v>697504102</v>
      </c>
    </row>
    <row r="20" spans="1:19">
      <c r="A20" s="1" t="s">
        <v>90</v>
      </c>
      <c r="C20" s="6">
        <v>17</v>
      </c>
      <c r="D20" s="5"/>
      <c r="E20" s="5" t="s">
        <v>184</v>
      </c>
      <c r="F20" s="5"/>
      <c r="G20" s="12">
        <v>5</v>
      </c>
      <c r="H20" s="5"/>
      <c r="I20" s="6">
        <v>575067</v>
      </c>
      <c r="J20" s="5"/>
      <c r="K20" s="6">
        <v>0</v>
      </c>
      <c r="L20" s="5"/>
      <c r="M20" s="6">
        <f t="shared" si="0"/>
        <v>575067</v>
      </c>
      <c r="N20" s="5"/>
      <c r="O20" s="6">
        <v>5893428</v>
      </c>
      <c r="P20" s="5"/>
      <c r="Q20" s="6">
        <v>0</v>
      </c>
      <c r="R20" s="5"/>
      <c r="S20" s="6">
        <f t="shared" si="1"/>
        <v>5893428</v>
      </c>
    </row>
    <row r="21" spans="1:19">
      <c r="A21" s="1" t="s">
        <v>94</v>
      </c>
      <c r="C21" s="6">
        <v>1</v>
      </c>
      <c r="D21" s="5"/>
      <c r="E21" s="5" t="s">
        <v>184</v>
      </c>
      <c r="F21" s="5"/>
      <c r="G21" s="12">
        <v>22.5</v>
      </c>
      <c r="H21" s="5"/>
      <c r="I21" s="6">
        <v>1595616436</v>
      </c>
      <c r="J21" s="5"/>
      <c r="K21" s="6">
        <v>1164666</v>
      </c>
      <c r="L21" s="5"/>
      <c r="M21" s="6">
        <f t="shared" si="0"/>
        <v>1594451770</v>
      </c>
      <c r="N21" s="5"/>
      <c r="O21" s="6">
        <v>3119123284</v>
      </c>
      <c r="P21" s="5"/>
      <c r="Q21" s="6">
        <v>1204371</v>
      </c>
      <c r="R21" s="5"/>
      <c r="S21" s="6">
        <f t="shared" si="1"/>
        <v>3117918913</v>
      </c>
    </row>
    <row r="22" spans="1:19">
      <c r="A22" s="1" t="s">
        <v>101</v>
      </c>
      <c r="C22" s="6">
        <v>30</v>
      </c>
      <c r="D22" s="5"/>
      <c r="E22" s="5" t="s">
        <v>184</v>
      </c>
      <c r="F22" s="5"/>
      <c r="G22" s="12">
        <v>22.5</v>
      </c>
      <c r="H22" s="5"/>
      <c r="I22" s="6">
        <v>78904109</v>
      </c>
      <c r="J22" s="5"/>
      <c r="K22" s="6">
        <v>0</v>
      </c>
      <c r="L22" s="5"/>
      <c r="M22" s="6">
        <f t="shared" si="0"/>
        <v>78904109</v>
      </c>
      <c r="N22" s="5"/>
      <c r="O22" s="6">
        <v>78904109</v>
      </c>
      <c r="P22" s="5"/>
      <c r="Q22" s="6">
        <v>0</v>
      </c>
      <c r="R22" s="5"/>
      <c r="S22" s="6">
        <f t="shared" si="1"/>
        <v>78904109</v>
      </c>
    </row>
    <row r="23" spans="1:19">
      <c r="A23" s="1" t="s">
        <v>58</v>
      </c>
      <c r="C23" s="5" t="s">
        <v>58</v>
      </c>
      <c r="D23" s="5"/>
      <c r="E23" s="5" t="s">
        <v>58</v>
      </c>
      <c r="F23" s="5"/>
      <c r="G23" s="6"/>
      <c r="H23" s="5"/>
      <c r="I23" s="10">
        <f>SUM(I8:I22)</f>
        <v>10386527189</v>
      </c>
      <c r="J23" s="5"/>
      <c r="K23" s="10">
        <f>SUM(K8:K22)</f>
        <v>1164666</v>
      </c>
      <c r="L23" s="5"/>
      <c r="M23" s="10">
        <f>SUM(M8:M22)</f>
        <v>10385362523</v>
      </c>
      <c r="N23" s="5"/>
      <c r="O23" s="10">
        <f>SUM(O8:O22)</f>
        <v>67396376553</v>
      </c>
      <c r="P23" s="5"/>
      <c r="Q23" s="10">
        <f>SUM(Q8:Q22)</f>
        <v>1204371</v>
      </c>
      <c r="R23" s="5"/>
      <c r="S23" s="10">
        <f>SUM(S8:S22)</f>
        <v>67395172182</v>
      </c>
    </row>
    <row r="24" spans="1:19">
      <c r="M24" s="6"/>
      <c r="N24" s="6"/>
      <c r="O24" s="6"/>
      <c r="P24" s="6"/>
      <c r="Q24" s="6"/>
      <c r="R24" s="6"/>
      <c r="S24" s="6"/>
    </row>
    <row r="25" spans="1:19">
      <c r="M25" s="5"/>
      <c r="N25" s="5"/>
      <c r="O25" s="5"/>
      <c r="P25" s="5"/>
      <c r="Q25" s="5"/>
      <c r="R25" s="5"/>
      <c r="S25" s="5"/>
    </row>
    <row r="26" spans="1:19">
      <c r="M26" s="5"/>
      <c r="N26" s="5"/>
      <c r="O26" s="5"/>
      <c r="P26" s="5"/>
      <c r="Q26" s="5"/>
      <c r="R26" s="5"/>
      <c r="S26" s="5"/>
    </row>
    <row r="27" spans="1:19">
      <c r="M27" s="5"/>
      <c r="N27" s="5"/>
      <c r="O27" s="5"/>
      <c r="P27" s="5"/>
      <c r="Q27" s="5"/>
      <c r="R27" s="5"/>
      <c r="S27" s="5"/>
    </row>
    <row r="28" spans="1:19">
      <c r="M28" s="6"/>
      <c r="N28" s="6"/>
      <c r="O28" s="6"/>
      <c r="P28" s="6"/>
      <c r="Q28" s="6"/>
      <c r="R28" s="6"/>
      <c r="S28" s="6"/>
    </row>
    <row r="29" spans="1:19">
      <c r="M29" s="5"/>
      <c r="N29" s="5"/>
      <c r="O29" s="5"/>
      <c r="P29" s="5"/>
      <c r="Q29" s="5"/>
      <c r="R29" s="5"/>
      <c r="S29" s="5"/>
    </row>
    <row r="30" spans="1:19">
      <c r="M30" s="5"/>
      <c r="N30" s="5"/>
      <c r="O30" s="5"/>
      <c r="P30" s="5"/>
      <c r="Q30" s="5"/>
      <c r="R30" s="5"/>
      <c r="S30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8" sqref="A8:A11"/>
    </sheetView>
  </sheetViews>
  <sheetFormatPr defaultRowHeight="24"/>
  <cols>
    <col min="1" max="1" width="30.42578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6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16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19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  <c r="F3" s="22" t="s">
        <v>106</v>
      </c>
      <c r="G3" s="22" t="s">
        <v>106</v>
      </c>
      <c r="H3" s="22" t="s">
        <v>106</v>
      </c>
      <c r="I3" s="22" t="s">
        <v>106</v>
      </c>
      <c r="J3" s="22" t="s">
        <v>106</v>
      </c>
      <c r="K3" s="22" t="s">
        <v>106</v>
      </c>
      <c r="L3" s="22" t="s">
        <v>106</v>
      </c>
      <c r="M3" s="22" t="s">
        <v>106</v>
      </c>
      <c r="N3" s="22" t="s">
        <v>106</v>
      </c>
      <c r="O3" s="22" t="s">
        <v>106</v>
      </c>
      <c r="P3" s="22" t="s">
        <v>106</v>
      </c>
      <c r="Q3" s="22" t="s">
        <v>106</v>
      </c>
      <c r="R3" s="22" t="s">
        <v>106</v>
      </c>
      <c r="S3" s="22" t="s">
        <v>106</v>
      </c>
    </row>
    <row r="4" spans="1:19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19" ht="24.75">
      <c r="A6" s="21" t="s">
        <v>3</v>
      </c>
      <c r="C6" s="21" t="s">
        <v>123</v>
      </c>
      <c r="D6" s="21" t="s">
        <v>123</v>
      </c>
      <c r="E6" s="21" t="s">
        <v>123</v>
      </c>
      <c r="F6" s="21" t="s">
        <v>123</v>
      </c>
      <c r="G6" s="21" t="s">
        <v>123</v>
      </c>
      <c r="I6" s="21" t="s">
        <v>108</v>
      </c>
      <c r="J6" s="21" t="s">
        <v>108</v>
      </c>
      <c r="K6" s="21" t="s">
        <v>108</v>
      </c>
      <c r="L6" s="21" t="s">
        <v>108</v>
      </c>
      <c r="M6" s="21" t="s">
        <v>108</v>
      </c>
      <c r="O6" s="21" t="s">
        <v>109</v>
      </c>
      <c r="P6" s="21" t="s">
        <v>109</v>
      </c>
      <c r="Q6" s="21" t="s">
        <v>109</v>
      </c>
      <c r="R6" s="21" t="s">
        <v>109</v>
      </c>
      <c r="S6" s="21" t="s">
        <v>109</v>
      </c>
    </row>
    <row r="7" spans="1:19" ht="24.75">
      <c r="A7" s="21" t="s">
        <v>3</v>
      </c>
      <c r="C7" s="21" t="s">
        <v>124</v>
      </c>
      <c r="E7" s="21" t="s">
        <v>125</v>
      </c>
      <c r="G7" s="21" t="s">
        <v>126</v>
      </c>
      <c r="I7" s="21" t="s">
        <v>127</v>
      </c>
      <c r="K7" s="21" t="s">
        <v>113</v>
      </c>
      <c r="M7" s="21" t="s">
        <v>128</v>
      </c>
      <c r="O7" s="21" t="s">
        <v>127</v>
      </c>
      <c r="Q7" s="21" t="s">
        <v>113</v>
      </c>
      <c r="S7" s="21" t="s">
        <v>128</v>
      </c>
    </row>
    <row r="8" spans="1:19">
      <c r="A8" s="1" t="s">
        <v>129</v>
      </c>
      <c r="C8" s="5" t="s">
        <v>130</v>
      </c>
      <c r="D8" s="5"/>
      <c r="E8" s="6">
        <v>2278729</v>
      </c>
      <c r="F8" s="5"/>
      <c r="G8" s="6">
        <v>530</v>
      </c>
      <c r="H8" s="5"/>
      <c r="I8" s="6">
        <v>0</v>
      </c>
      <c r="J8" s="5"/>
      <c r="K8" s="6">
        <v>0</v>
      </c>
      <c r="L8" s="5"/>
      <c r="M8" s="6">
        <v>0</v>
      </c>
      <c r="N8" s="5"/>
      <c r="O8" s="6">
        <v>1207726370</v>
      </c>
      <c r="P8" s="5"/>
      <c r="Q8" s="6">
        <v>0</v>
      </c>
      <c r="R8" s="5"/>
      <c r="S8" s="6">
        <v>1207726370</v>
      </c>
    </row>
    <row r="9" spans="1:19">
      <c r="A9" s="1" t="s">
        <v>131</v>
      </c>
      <c r="C9" s="5" t="s">
        <v>132</v>
      </c>
      <c r="D9" s="5"/>
      <c r="E9" s="6">
        <v>91983</v>
      </c>
      <c r="F9" s="5"/>
      <c r="G9" s="6">
        <v>900</v>
      </c>
      <c r="H9" s="5"/>
      <c r="I9" s="6">
        <v>0</v>
      </c>
      <c r="J9" s="5"/>
      <c r="K9" s="6">
        <v>0</v>
      </c>
      <c r="L9" s="5"/>
      <c r="M9" s="6">
        <v>0</v>
      </c>
      <c r="N9" s="5"/>
      <c r="O9" s="6">
        <v>82784700</v>
      </c>
      <c r="P9" s="5"/>
      <c r="Q9" s="6">
        <v>0</v>
      </c>
      <c r="R9" s="5"/>
      <c r="S9" s="6">
        <v>82784700</v>
      </c>
    </row>
    <row r="10" spans="1:19">
      <c r="A10" s="1" t="s">
        <v>133</v>
      </c>
      <c r="C10" s="5" t="s">
        <v>134</v>
      </c>
      <c r="D10" s="5"/>
      <c r="E10" s="6">
        <v>6497167</v>
      </c>
      <c r="F10" s="5"/>
      <c r="G10" s="6">
        <v>100</v>
      </c>
      <c r="H10" s="5"/>
      <c r="I10" s="6">
        <v>0</v>
      </c>
      <c r="J10" s="5"/>
      <c r="K10" s="6">
        <v>0</v>
      </c>
      <c r="L10" s="5"/>
      <c r="M10" s="6">
        <v>0</v>
      </c>
      <c r="N10" s="5"/>
      <c r="O10" s="6">
        <v>649716700</v>
      </c>
      <c r="P10" s="5"/>
      <c r="Q10" s="6">
        <v>0</v>
      </c>
      <c r="R10" s="5"/>
      <c r="S10" s="6">
        <v>649716700</v>
      </c>
    </row>
    <row r="11" spans="1:19">
      <c r="A11" s="1" t="s">
        <v>58</v>
      </c>
      <c r="C11" s="5" t="s">
        <v>58</v>
      </c>
      <c r="D11" s="5"/>
      <c r="E11" s="5" t="s">
        <v>58</v>
      </c>
      <c r="F11" s="5"/>
      <c r="G11" s="5" t="s">
        <v>58</v>
      </c>
      <c r="H11" s="5"/>
      <c r="I11" s="10">
        <f>SUM(I8:I10)</f>
        <v>0</v>
      </c>
      <c r="J11" s="5"/>
      <c r="K11" s="10">
        <f>SUM(K8:K10)</f>
        <v>0</v>
      </c>
      <c r="L11" s="5"/>
      <c r="M11" s="10">
        <f>SUM(M8:M10)</f>
        <v>0</v>
      </c>
      <c r="N11" s="5"/>
      <c r="O11" s="10">
        <f>SUM(O8:O10)</f>
        <v>1940227770</v>
      </c>
      <c r="P11" s="5"/>
      <c r="Q11" s="10">
        <f>SUM(Q8:Q10)</f>
        <v>0</v>
      </c>
      <c r="R11" s="5"/>
      <c r="S11" s="10">
        <f>SUM(S8:S10)</f>
        <v>1940227770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8"/>
  <sheetViews>
    <sheetView rightToLeft="1" workbookViewId="0">
      <selection activeCell="Q8" sqref="Q8:Q17"/>
    </sheetView>
  </sheetViews>
  <sheetFormatPr defaultRowHeight="24"/>
  <cols>
    <col min="1" max="1" width="40.85546875" style="1" bestFit="1" customWidth="1"/>
    <col min="2" max="2" width="1" style="1" customWidth="1"/>
    <col min="3" max="3" width="16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6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  <c r="F3" s="22" t="s">
        <v>106</v>
      </c>
      <c r="G3" s="22" t="s">
        <v>106</v>
      </c>
      <c r="H3" s="22" t="s">
        <v>106</v>
      </c>
      <c r="I3" s="22" t="s">
        <v>106</v>
      </c>
      <c r="J3" s="22" t="s">
        <v>106</v>
      </c>
      <c r="K3" s="22" t="s">
        <v>106</v>
      </c>
      <c r="L3" s="22" t="s">
        <v>106</v>
      </c>
      <c r="M3" s="22" t="s">
        <v>106</v>
      </c>
      <c r="N3" s="22" t="s">
        <v>106</v>
      </c>
      <c r="O3" s="22" t="s">
        <v>106</v>
      </c>
      <c r="P3" s="22" t="s">
        <v>106</v>
      </c>
      <c r="Q3" s="22" t="s">
        <v>106</v>
      </c>
    </row>
    <row r="4" spans="1:17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>
      <c r="A6" s="21" t="s">
        <v>3</v>
      </c>
      <c r="C6" s="21" t="s">
        <v>108</v>
      </c>
      <c r="D6" s="21" t="s">
        <v>108</v>
      </c>
      <c r="E6" s="21" t="s">
        <v>108</v>
      </c>
      <c r="F6" s="21" t="s">
        <v>108</v>
      </c>
      <c r="G6" s="21" t="s">
        <v>108</v>
      </c>
      <c r="H6" s="21" t="s">
        <v>108</v>
      </c>
      <c r="I6" s="21" t="s">
        <v>108</v>
      </c>
      <c r="K6" s="21" t="s">
        <v>109</v>
      </c>
      <c r="L6" s="21" t="s">
        <v>109</v>
      </c>
      <c r="M6" s="21" t="s">
        <v>109</v>
      </c>
      <c r="N6" s="21" t="s">
        <v>109</v>
      </c>
      <c r="O6" s="21" t="s">
        <v>109</v>
      </c>
      <c r="P6" s="21" t="s">
        <v>109</v>
      </c>
      <c r="Q6" s="21" t="s">
        <v>109</v>
      </c>
    </row>
    <row r="7" spans="1:17" ht="24.75">
      <c r="A7" s="21" t="s">
        <v>3</v>
      </c>
      <c r="C7" s="21" t="s">
        <v>7</v>
      </c>
      <c r="E7" s="21" t="s">
        <v>135</v>
      </c>
      <c r="G7" s="21" t="s">
        <v>136</v>
      </c>
      <c r="I7" s="21" t="s">
        <v>137</v>
      </c>
      <c r="K7" s="21" t="s">
        <v>7</v>
      </c>
      <c r="M7" s="21" t="s">
        <v>135</v>
      </c>
      <c r="O7" s="21" t="s">
        <v>136</v>
      </c>
      <c r="Q7" s="21" t="s">
        <v>137</v>
      </c>
    </row>
    <row r="8" spans="1:17">
      <c r="A8" s="1" t="s">
        <v>23</v>
      </c>
      <c r="C8" s="15">
        <v>78404</v>
      </c>
      <c r="D8" s="15"/>
      <c r="E8" s="15">
        <v>78179252228</v>
      </c>
      <c r="F8" s="15"/>
      <c r="G8" s="15">
        <v>77142670274</v>
      </c>
      <c r="H8" s="15"/>
      <c r="I8" s="15">
        <f>E8-G8</f>
        <v>1036581954</v>
      </c>
      <c r="J8" s="15"/>
      <c r="K8" s="15">
        <v>78404</v>
      </c>
      <c r="L8" s="15"/>
      <c r="M8" s="15">
        <v>78179252228</v>
      </c>
      <c r="N8" s="15"/>
      <c r="O8" s="15">
        <v>75013292011</v>
      </c>
      <c r="P8" s="15"/>
      <c r="Q8" s="15">
        <f>M8-O8</f>
        <v>3165960217</v>
      </c>
    </row>
    <row r="9" spans="1:17">
      <c r="A9" s="1" t="s">
        <v>41</v>
      </c>
      <c r="C9" s="15">
        <v>127296</v>
      </c>
      <c r="D9" s="15"/>
      <c r="E9" s="15">
        <v>126395276273</v>
      </c>
      <c r="F9" s="15"/>
      <c r="G9" s="15">
        <v>124553795669</v>
      </c>
      <c r="H9" s="15"/>
      <c r="I9" s="15">
        <f t="shared" ref="I9:I17" si="0">E9-G9</f>
        <v>1841480604</v>
      </c>
      <c r="J9" s="15"/>
      <c r="K9" s="15">
        <v>127296</v>
      </c>
      <c r="L9" s="15"/>
      <c r="M9" s="15">
        <v>126395276273</v>
      </c>
      <c r="N9" s="15"/>
      <c r="O9" s="15">
        <v>123750734554</v>
      </c>
      <c r="P9" s="15"/>
      <c r="Q9" s="15">
        <f t="shared" ref="Q9:Q17" si="1">M9-O9</f>
        <v>2644541719</v>
      </c>
    </row>
    <row r="10" spans="1:17">
      <c r="A10" s="1" t="s">
        <v>38</v>
      </c>
      <c r="C10" s="15">
        <v>92790</v>
      </c>
      <c r="D10" s="15"/>
      <c r="E10" s="15">
        <v>85360582663</v>
      </c>
      <c r="F10" s="15"/>
      <c r="G10" s="15">
        <v>86011952876</v>
      </c>
      <c r="H10" s="15"/>
      <c r="I10" s="15">
        <f t="shared" si="0"/>
        <v>-651370213</v>
      </c>
      <c r="J10" s="15"/>
      <c r="K10" s="15">
        <v>92790</v>
      </c>
      <c r="L10" s="15"/>
      <c r="M10" s="15">
        <v>85360582663</v>
      </c>
      <c r="N10" s="15"/>
      <c r="O10" s="15">
        <v>86606833987</v>
      </c>
      <c r="P10" s="15"/>
      <c r="Q10" s="15">
        <f t="shared" si="1"/>
        <v>-1246251324</v>
      </c>
    </row>
    <row r="11" spans="1:17">
      <c r="A11" s="1" t="s">
        <v>33</v>
      </c>
      <c r="C11" s="15">
        <v>28</v>
      </c>
      <c r="D11" s="15"/>
      <c r="E11" s="15">
        <v>22114591</v>
      </c>
      <c r="F11" s="15"/>
      <c r="G11" s="15">
        <v>21766894</v>
      </c>
      <c r="H11" s="15"/>
      <c r="I11" s="15">
        <f t="shared" si="0"/>
        <v>347697</v>
      </c>
      <c r="J11" s="15"/>
      <c r="K11" s="15">
        <v>28</v>
      </c>
      <c r="L11" s="15"/>
      <c r="M11" s="15">
        <v>22114591</v>
      </c>
      <c r="N11" s="15"/>
      <c r="O11" s="15">
        <v>18685025</v>
      </c>
      <c r="P11" s="15"/>
      <c r="Q11" s="15">
        <f t="shared" si="1"/>
        <v>3429566</v>
      </c>
    </row>
    <row r="12" spans="1:17">
      <c r="A12" s="1" t="s">
        <v>37</v>
      </c>
      <c r="C12" s="15">
        <v>3100</v>
      </c>
      <c r="D12" s="15"/>
      <c r="E12" s="15">
        <v>2665454798</v>
      </c>
      <c r="F12" s="15"/>
      <c r="G12" s="15">
        <v>2617506490</v>
      </c>
      <c r="H12" s="15"/>
      <c r="I12" s="15">
        <f t="shared" si="0"/>
        <v>47948308</v>
      </c>
      <c r="J12" s="15"/>
      <c r="K12" s="15">
        <v>3100</v>
      </c>
      <c r="L12" s="15"/>
      <c r="M12" s="15">
        <v>2665454798</v>
      </c>
      <c r="N12" s="15"/>
      <c r="O12" s="15">
        <v>2103619650</v>
      </c>
      <c r="P12" s="15"/>
      <c r="Q12" s="15">
        <f t="shared" si="1"/>
        <v>561835148</v>
      </c>
    </row>
    <row r="13" spans="1:17">
      <c r="A13" s="1" t="s">
        <v>27</v>
      </c>
      <c r="C13" s="15">
        <v>4300</v>
      </c>
      <c r="D13" s="15"/>
      <c r="E13" s="15">
        <v>3344879630</v>
      </c>
      <c r="F13" s="15"/>
      <c r="G13" s="15">
        <v>3299694821</v>
      </c>
      <c r="H13" s="15"/>
      <c r="I13" s="15">
        <f t="shared" si="0"/>
        <v>45184809</v>
      </c>
      <c r="J13" s="15"/>
      <c r="K13" s="15">
        <v>4300</v>
      </c>
      <c r="L13" s="15"/>
      <c r="M13" s="15">
        <v>3344879630</v>
      </c>
      <c r="N13" s="15"/>
      <c r="O13" s="15">
        <v>2737838278</v>
      </c>
      <c r="P13" s="15"/>
      <c r="Q13" s="15">
        <f t="shared" si="1"/>
        <v>607041352</v>
      </c>
    </row>
    <row r="14" spans="1:17">
      <c r="A14" s="1" t="s">
        <v>30</v>
      </c>
      <c r="C14" s="15">
        <v>22600</v>
      </c>
      <c r="D14" s="15"/>
      <c r="E14" s="15">
        <v>17771678299</v>
      </c>
      <c r="F14" s="15"/>
      <c r="G14" s="15">
        <v>17545719261</v>
      </c>
      <c r="H14" s="15"/>
      <c r="I14" s="15">
        <f t="shared" si="0"/>
        <v>225959038</v>
      </c>
      <c r="J14" s="15"/>
      <c r="K14" s="15">
        <v>22600</v>
      </c>
      <c r="L14" s="15"/>
      <c r="M14" s="15">
        <v>17771678299</v>
      </c>
      <c r="N14" s="15"/>
      <c r="O14" s="15">
        <v>17021110515</v>
      </c>
      <c r="P14" s="15"/>
      <c r="Q14" s="15">
        <f t="shared" si="1"/>
        <v>750567784</v>
      </c>
    </row>
    <row r="15" spans="1:17">
      <c r="A15" s="1" t="s">
        <v>46</v>
      </c>
      <c r="C15" s="15">
        <v>205000</v>
      </c>
      <c r="D15" s="15"/>
      <c r="E15" s="15">
        <v>169598964615</v>
      </c>
      <c r="F15" s="15"/>
      <c r="G15" s="15">
        <v>170861330769</v>
      </c>
      <c r="H15" s="15"/>
      <c r="I15" s="15">
        <f t="shared" si="0"/>
        <v>-1262366154</v>
      </c>
      <c r="J15" s="15"/>
      <c r="K15" s="15">
        <v>205000</v>
      </c>
      <c r="L15" s="15"/>
      <c r="M15" s="15">
        <v>169598964615</v>
      </c>
      <c r="N15" s="15"/>
      <c r="O15" s="15">
        <v>187093345701</v>
      </c>
      <c r="P15" s="15"/>
      <c r="Q15" s="15">
        <f t="shared" si="1"/>
        <v>-17494381086</v>
      </c>
    </row>
    <row r="16" spans="1:17">
      <c r="A16" s="1" t="s">
        <v>55</v>
      </c>
      <c r="C16" s="15">
        <v>31853</v>
      </c>
      <c r="D16" s="15"/>
      <c r="E16" s="15">
        <v>29704736318</v>
      </c>
      <c r="F16" s="15"/>
      <c r="G16" s="15">
        <v>30006185683</v>
      </c>
      <c r="H16" s="15"/>
      <c r="I16" s="15">
        <f t="shared" si="0"/>
        <v>-301449365</v>
      </c>
      <c r="J16" s="15"/>
      <c r="K16" s="15">
        <v>31853</v>
      </c>
      <c r="L16" s="15"/>
      <c r="M16" s="15">
        <v>29704736318</v>
      </c>
      <c r="N16" s="15"/>
      <c r="O16" s="15">
        <v>30006185683</v>
      </c>
      <c r="P16" s="15"/>
      <c r="Q16" s="15">
        <f t="shared" si="1"/>
        <v>-301449365</v>
      </c>
    </row>
    <row r="17" spans="1:17">
      <c r="A17" s="1" t="s">
        <v>52</v>
      </c>
      <c r="C17" s="15">
        <v>86400</v>
      </c>
      <c r="D17" s="15"/>
      <c r="E17" s="15">
        <v>98563944554</v>
      </c>
      <c r="F17" s="15"/>
      <c r="G17" s="15">
        <v>100161780680</v>
      </c>
      <c r="H17" s="15"/>
      <c r="I17" s="15">
        <f t="shared" si="0"/>
        <v>-1597836126</v>
      </c>
      <c r="J17" s="15"/>
      <c r="K17" s="15">
        <v>86400</v>
      </c>
      <c r="L17" s="15"/>
      <c r="M17" s="15">
        <v>98563944554</v>
      </c>
      <c r="N17" s="15"/>
      <c r="O17" s="15">
        <v>100161780680</v>
      </c>
      <c r="P17" s="15"/>
      <c r="Q17" s="15">
        <f t="shared" si="1"/>
        <v>-1597836126</v>
      </c>
    </row>
    <row r="18" spans="1:17">
      <c r="A18" s="1" t="s">
        <v>58</v>
      </c>
      <c r="C18" s="15" t="s">
        <v>58</v>
      </c>
      <c r="D18" s="15"/>
      <c r="E18" s="16">
        <f>SUM(E8:E17)</f>
        <v>611606883969</v>
      </c>
      <c r="F18" s="15"/>
      <c r="G18" s="16">
        <f>SUM(G8:G17)</f>
        <v>612222403417</v>
      </c>
      <c r="H18" s="15"/>
      <c r="I18" s="16">
        <f>SUM(I8:I17)</f>
        <v>-615519448</v>
      </c>
      <c r="J18" s="15"/>
      <c r="K18" s="15" t="s">
        <v>58</v>
      </c>
      <c r="L18" s="15"/>
      <c r="M18" s="16">
        <f>SUM(M8:M17)</f>
        <v>611606883969</v>
      </c>
      <c r="N18" s="15"/>
      <c r="O18" s="16">
        <f>SUM(O8:O17)</f>
        <v>624513426084</v>
      </c>
      <c r="P18" s="15"/>
      <c r="Q18" s="16">
        <f>SUM(Q8:Q17)</f>
        <v>-12906542115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54"/>
  <sheetViews>
    <sheetView rightToLeft="1" topLeftCell="A28" workbookViewId="0">
      <selection activeCell="Q8" sqref="Q8:Q14"/>
    </sheetView>
  </sheetViews>
  <sheetFormatPr defaultRowHeight="24"/>
  <cols>
    <col min="1" max="1" width="32" style="1" bestFit="1" customWidth="1"/>
    <col min="2" max="2" width="1" style="1" customWidth="1"/>
    <col min="3" max="3" width="16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  <c r="F3" s="22" t="s">
        <v>106</v>
      </c>
      <c r="G3" s="22" t="s">
        <v>106</v>
      </c>
      <c r="H3" s="22" t="s">
        <v>106</v>
      </c>
      <c r="I3" s="22" t="s">
        <v>106</v>
      </c>
      <c r="J3" s="22" t="s">
        <v>106</v>
      </c>
      <c r="K3" s="22" t="s">
        <v>106</v>
      </c>
      <c r="L3" s="22" t="s">
        <v>106</v>
      </c>
      <c r="M3" s="22" t="s">
        <v>106</v>
      </c>
      <c r="N3" s="22" t="s">
        <v>106</v>
      </c>
      <c r="O3" s="22" t="s">
        <v>106</v>
      </c>
      <c r="P3" s="22" t="s">
        <v>106</v>
      </c>
      <c r="Q3" s="22" t="s">
        <v>106</v>
      </c>
    </row>
    <row r="4" spans="1:17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>
      <c r="A6" s="21" t="s">
        <v>3</v>
      </c>
      <c r="C6" s="21" t="s">
        <v>108</v>
      </c>
      <c r="D6" s="21" t="s">
        <v>108</v>
      </c>
      <c r="E6" s="21" t="s">
        <v>108</v>
      </c>
      <c r="F6" s="21" t="s">
        <v>108</v>
      </c>
      <c r="G6" s="21" t="s">
        <v>108</v>
      </c>
      <c r="H6" s="21" t="s">
        <v>108</v>
      </c>
      <c r="I6" s="21" t="s">
        <v>108</v>
      </c>
      <c r="K6" s="21" t="s">
        <v>109</v>
      </c>
      <c r="L6" s="21" t="s">
        <v>109</v>
      </c>
      <c r="M6" s="21" t="s">
        <v>109</v>
      </c>
      <c r="N6" s="21" t="s">
        <v>109</v>
      </c>
      <c r="O6" s="21" t="s">
        <v>109</v>
      </c>
      <c r="P6" s="21" t="s">
        <v>109</v>
      </c>
      <c r="Q6" s="21" t="s">
        <v>109</v>
      </c>
    </row>
    <row r="7" spans="1:17" ht="24.75">
      <c r="A7" s="21" t="s">
        <v>3</v>
      </c>
      <c r="C7" s="21" t="s">
        <v>7</v>
      </c>
      <c r="E7" s="21" t="s">
        <v>135</v>
      </c>
      <c r="G7" s="21" t="s">
        <v>136</v>
      </c>
      <c r="I7" s="21" t="s">
        <v>138</v>
      </c>
      <c r="K7" s="21" t="s">
        <v>7</v>
      </c>
      <c r="M7" s="21" t="s">
        <v>135</v>
      </c>
      <c r="O7" s="21" t="s">
        <v>136</v>
      </c>
      <c r="Q7" s="21" t="s">
        <v>138</v>
      </c>
    </row>
    <row r="8" spans="1:17">
      <c r="A8" s="1" t="s">
        <v>139</v>
      </c>
      <c r="C8" s="6">
        <v>0</v>
      </c>
      <c r="D8" s="5"/>
      <c r="E8" s="6">
        <v>0</v>
      </c>
      <c r="F8" s="5"/>
      <c r="G8" s="6">
        <v>0</v>
      </c>
      <c r="H8" s="5"/>
      <c r="I8" s="6">
        <f>E8-G8</f>
        <v>0</v>
      </c>
      <c r="J8" s="5"/>
      <c r="K8" s="6">
        <v>300000</v>
      </c>
      <c r="L8" s="5"/>
      <c r="M8" s="6">
        <v>5669067150</v>
      </c>
      <c r="N8" s="5"/>
      <c r="O8" s="6">
        <v>5537588051</v>
      </c>
      <c r="P8" s="5"/>
      <c r="Q8" s="15">
        <f>M8-O8</f>
        <v>131479099</v>
      </c>
    </row>
    <row r="9" spans="1:17">
      <c r="A9" s="1" t="s">
        <v>129</v>
      </c>
      <c r="C9" s="6">
        <v>0</v>
      </c>
      <c r="D9" s="5"/>
      <c r="E9" s="6">
        <v>0</v>
      </c>
      <c r="F9" s="5"/>
      <c r="G9" s="6">
        <v>0</v>
      </c>
      <c r="H9" s="5"/>
      <c r="I9" s="6">
        <f t="shared" ref="I9:I49" si="0">E9-G9</f>
        <v>0</v>
      </c>
      <c r="J9" s="5"/>
      <c r="K9" s="6">
        <v>2278729</v>
      </c>
      <c r="L9" s="5"/>
      <c r="M9" s="6">
        <v>15303906146</v>
      </c>
      <c r="N9" s="5"/>
      <c r="O9" s="6">
        <v>16122079827</v>
      </c>
      <c r="P9" s="5"/>
      <c r="Q9" s="15">
        <f>M9-O9</f>
        <v>-818173681</v>
      </c>
    </row>
    <row r="10" spans="1:17">
      <c r="A10" s="1" t="s">
        <v>140</v>
      </c>
      <c r="C10" s="6">
        <v>0</v>
      </c>
      <c r="D10" s="5"/>
      <c r="E10" s="6">
        <v>0</v>
      </c>
      <c r="F10" s="5"/>
      <c r="G10" s="6">
        <v>0</v>
      </c>
      <c r="H10" s="5"/>
      <c r="I10" s="6">
        <f t="shared" si="0"/>
        <v>0</v>
      </c>
      <c r="J10" s="5"/>
      <c r="K10" s="6">
        <v>4337498</v>
      </c>
      <c r="L10" s="5"/>
      <c r="M10" s="6">
        <v>24267934934</v>
      </c>
      <c r="N10" s="5"/>
      <c r="O10" s="6">
        <v>15228171216</v>
      </c>
      <c r="P10" s="5"/>
      <c r="Q10" s="15">
        <f t="shared" ref="Q10:Q49" si="1">M10-O10</f>
        <v>9039763718</v>
      </c>
    </row>
    <row r="11" spans="1:17">
      <c r="A11" s="1" t="s">
        <v>131</v>
      </c>
      <c r="C11" s="6">
        <v>0</v>
      </c>
      <c r="D11" s="5"/>
      <c r="E11" s="6">
        <v>0</v>
      </c>
      <c r="F11" s="5"/>
      <c r="G11" s="6">
        <v>0</v>
      </c>
      <c r="H11" s="5"/>
      <c r="I11" s="6">
        <f t="shared" si="0"/>
        <v>0</v>
      </c>
      <c r="J11" s="5"/>
      <c r="K11" s="6">
        <v>91983</v>
      </c>
      <c r="L11" s="5"/>
      <c r="M11" s="6">
        <v>1379764735</v>
      </c>
      <c r="N11" s="5"/>
      <c r="O11" s="6">
        <v>1440793189</v>
      </c>
      <c r="P11" s="5"/>
      <c r="Q11" s="15">
        <f t="shared" si="1"/>
        <v>-61028454</v>
      </c>
    </row>
    <row r="12" spans="1:17">
      <c r="A12" s="1" t="s">
        <v>133</v>
      </c>
      <c r="C12" s="6">
        <v>0</v>
      </c>
      <c r="D12" s="5"/>
      <c r="E12" s="6">
        <v>0</v>
      </c>
      <c r="F12" s="5"/>
      <c r="G12" s="6">
        <v>0</v>
      </c>
      <c r="H12" s="5"/>
      <c r="I12" s="6">
        <f t="shared" si="0"/>
        <v>0</v>
      </c>
      <c r="J12" s="5"/>
      <c r="K12" s="6">
        <v>14097168</v>
      </c>
      <c r="L12" s="5"/>
      <c r="M12" s="6">
        <v>98882888648</v>
      </c>
      <c r="N12" s="5"/>
      <c r="O12" s="6">
        <v>89664136015</v>
      </c>
      <c r="P12" s="5"/>
      <c r="Q12" s="15">
        <f t="shared" si="1"/>
        <v>9218752633</v>
      </c>
    </row>
    <row r="13" spans="1:17">
      <c r="A13" s="1" t="s">
        <v>141</v>
      </c>
      <c r="C13" s="6">
        <v>0</v>
      </c>
      <c r="D13" s="5"/>
      <c r="E13" s="6">
        <v>0</v>
      </c>
      <c r="F13" s="5"/>
      <c r="G13" s="6">
        <v>0</v>
      </c>
      <c r="H13" s="5"/>
      <c r="I13" s="6">
        <f t="shared" si="0"/>
        <v>0</v>
      </c>
      <c r="J13" s="5"/>
      <c r="K13" s="6">
        <v>900000</v>
      </c>
      <c r="L13" s="5"/>
      <c r="M13" s="6">
        <v>25059006655</v>
      </c>
      <c r="N13" s="5"/>
      <c r="O13" s="6">
        <v>23906061442</v>
      </c>
      <c r="P13" s="5"/>
      <c r="Q13" s="15">
        <f t="shared" si="1"/>
        <v>1152945213</v>
      </c>
    </row>
    <row r="14" spans="1:17">
      <c r="A14" s="1" t="s">
        <v>187</v>
      </c>
      <c r="C14" s="6">
        <v>0</v>
      </c>
      <c r="D14" s="5"/>
      <c r="E14" s="6">
        <v>0</v>
      </c>
      <c r="F14" s="5"/>
      <c r="G14" s="6">
        <v>0</v>
      </c>
      <c r="H14" s="5"/>
      <c r="I14" s="6">
        <v>0</v>
      </c>
      <c r="J14" s="5"/>
      <c r="K14" s="6">
        <v>11000000</v>
      </c>
      <c r="L14" s="5"/>
      <c r="M14" s="6">
        <v>113685000000</v>
      </c>
      <c r="N14" s="5"/>
      <c r="O14" s="6">
        <v>108776903400</v>
      </c>
      <c r="P14" s="5"/>
      <c r="Q14" s="15">
        <f>M14-O14</f>
        <v>4908096600</v>
      </c>
    </row>
    <row r="15" spans="1:17">
      <c r="A15" s="1" t="s">
        <v>49</v>
      </c>
      <c r="C15" s="6">
        <v>15704</v>
      </c>
      <c r="D15" s="5"/>
      <c r="E15" s="6">
        <v>15704000000</v>
      </c>
      <c r="F15" s="5"/>
      <c r="G15" s="6">
        <v>15002080151</v>
      </c>
      <c r="H15" s="5"/>
      <c r="I15" s="6">
        <f t="shared" si="0"/>
        <v>701919849</v>
      </c>
      <c r="J15" s="5"/>
      <c r="K15" s="6">
        <v>15704</v>
      </c>
      <c r="L15" s="5"/>
      <c r="M15" s="6">
        <v>15704000000</v>
      </c>
      <c r="N15" s="5"/>
      <c r="O15" s="6">
        <v>15002080151</v>
      </c>
      <c r="P15" s="5"/>
      <c r="Q15" s="15">
        <f t="shared" si="1"/>
        <v>701919849</v>
      </c>
    </row>
    <row r="16" spans="1:17">
      <c r="A16" s="1" t="s">
        <v>44</v>
      </c>
      <c r="C16" s="6">
        <v>237837</v>
      </c>
      <c r="D16" s="5"/>
      <c r="E16" s="6">
        <v>236575662301</v>
      </c>
      <c r="F16" s="5"/>
      <c r="G16" s="6">
        <v>224063335835</v>
      </c>
      <c r="H16" s="5"/>
      <c r="I16" s="6">
        <f t="shared" si="0"/>
        <v>12512326466</v>
      </c>
      <c r="J16" s="5"/>
      <c r="K16" s="6">
        <v>248049</v>
      </c>
      <c r="L16" s="5"/>
      <c r="M16" s="6">
        <v>246574257088</v>
      </c>
      <c r="N16" s="5"/>
      <c r="O16" s="6">
        <v>233665250133</v>
      </c>
      <c r="P16" s="5"/>
      <c r="Q16" s="15">
        <f t="shared" si="1"/>
        <v>12909006955</v>
      </c>
    </row>
    <row r="17" spans="1:17">
      <c r="A17" s="1" t="s">
        <v>142</v>
      </c>
      <c r="C17" s="6">
        <v>0</v>
      </c>
      <c r="D17" s="5"/>
      <c r="E17" s="6">
        <v>0</v>
      </c>
      <c r="F17" s="5"/>
      <c r="G17" s="6">
        <v>0</v>
      </c>
      <c r="H17" s="5"/>
      <c r="I17" s="6">
        <f t="shared" si="0"/>
        <v>0</v>
      </c>
      <c r="J17" s="5"/>
      <c r="K17" s="6">
        <v>28</v>
      </c>
      <c r="L17" s="5"/>
      <c r="M17" s="6">
        <v>28000000</v>
      </c>
      <c r="N17" s="5"/>
      <c r="O17" s="6">
        <v>23203593</v>
      </c>
      <c r="P17" s="5"/>
      <c r="Q17" s="15">
        <f t="shared" si="1"/>
        <v>4796407</v>
      </c>
    </row>
    <row r="18" spans="1:17">
      <c r="A18" s="1" t="s">
        <v>143</v>
      </c>
      <c r="C18" s="6">
        <v>0</v>
      </c>
      <c r="D18" s="5"/>
      <c r="E18" s="6">
        <v>0</v>
      </c>
      <c r="F18" s="5"/>
      <c r="G18" s="6">
        <v>0</v>
      </c>
      <c r="H18" s="5"/>
      <c r="I18" s="6">
        <f t="shared" si="0"/>
        <v>0</v>
      </c>
      <c r="J18" s="5"/>
      <c r="K18" s="6">
        <v>14</v>
      </c>
      <c r="L18" s="5"/>
      <c r="M18" s="6">
        <v>14000000</v>
      </c>
      <c r="N18" s="5"/>
      <c r="O18" s="6">
        <v>11869568</v>
      </c>
      <c r="P18" s="5"/>
      <c r="Q18" s="15">
        <f t="shared" si="1"/>
        <v>2130432</v>
      </c>
    </row>
    <row r="19" spans="1:17">
      <c r="A19" s="1" t="s">
        <v>144</v>
      </c>
      <c r="C19" s="6">
        <v>0</v>
      </c>
      <c r="D19" s="5"/>
      <c r="E19" s="6">
        <v>0</v>
      </c>
      <c r="F19" s="5"/>
      <c r="G19" s="6">
        <v>0</v>
      </c>
      <c r="H19" s="5"/>
      <c r="I19" s="6">
        <f t="shared" si="0"/>
        <v>0</v>
      </c>
      <c r="J19" s="5"/>
      <c r="K19" s="6">
        <v>42900</v>
      </c>
      <c r="L19" s="5"/>
      <c r="M19" s="6">
        <v>42516761445</v>
      </c>
      <c r="N19" s="5"/>
      <c r="O19" s="6">
        <v>42466733509</v>
      </c>
      <c r="P19" s="5"/>
      <c r="Q19" s="15">
        <f t="shared" si="1"/>
        <v>50027936</v>
      </c>
    </row>
    <row r="20" spans="1:17">
      <c r="A20" s="1" t="s">
        <v>121</v>
      </c>
      <c r="C20" s="6">
        <v>0</v>
      </c>
      <c r="D20" s="5"/>
      <c r="E20" s="6">
        <v>0</v>
      </c>
      <c r="F20" s="5"/>
      <c r="G20" s="6">
        <v>0</v>
      </c>
      <c r="H20" s="5"/>
      <c r="I20" s="6">
        <f t="shared" si="0"/>
        <v>0</v>
      </c>
      <c r="J20" s="5"/>
      <c r="K20" s="6">
        <v>153380</v>
      </c>
      <c r="L20" s="5"/>
      <c r="M20" s="6">
        <v>145533060468</v>
      </c>
      <c r="N20" s="5"/>
      <c r="O20" s="6">
        <v>146050028173</v>
      </c>
      <c r="P20" s="5"/>
      <c r="Q20" s="15">
        <f t="shared" si="1"/>
        <v>-516967705</v>
      </c>
    </row>
    <row r="21" spans="1:17">
      <c r="A21" s="1" t="s">
        <v>145</v>
      </c>
      <c r="C21" s="6">
        <v>0</v>
      </c>
      <c r="D21" s="5"/>
      <c r="E21" s="6">
        <v>0</v>
      </c>
      <c r="F21" s="5"/>
      <c r="G21" s="6">
        <v>0</v>
      </c>
      <c r="H21" s="5"/>
      <c r="I21" s="6">
        <f t="shared" si="0"/>
        <v>0</v>
      </c>
      <c r="J21" s="5"/>
      <c r="K21" s="6">
        <v>409</v>
      </c>
      <c r="L21" s="5"/>
      <c r="M21" s="6">
        <v>409000000</v>
      </c>
      <c r="N21" s="5"/>
      <c r="O21" s="6">
        <v>381114820</v>
      </c>
      <c r="P21" s="5"/>
      <c r="Q21" s="15">
        <f t="shared" si="1"/>
        <v>27885180</v>
      </c>
    </row>
    <row r="22" spans="1:17">
      <c r="A22" s="1" t="s">
        <v>146</v>
      </c>
      <c r="C22" s="6">
        <v>0</v>
      </c>
      <c r="D22" s="5"/>
      <c r="E22" s="6">
        <v>0</v>
      </c>
      <c r="F22" s="5"/>
      <c r="G22" s="6">
        <v>0</v>
      </c>
      <c r="H22" s="5"/>
      <c r="I22" s="6">
        <f t="shared" si="0"/>
        <v>0</v>
      </c>
      <c r="J22" s="5"/>
      <c r="K22" s="6">
        <v>27</v>
      </c>
      <c r="L22" s="5"/>
      <c r="M22" s="6">
        <v>27000000</v>
      </c>
      <c r="N22" s="5"/>
      <c r="O22" s="6">
        <v>25656148</v>
      </c>
      <c r="P22" s="5"/>
      <c r="Q22" s="15">
        <f t="shared" si="1"/>
        <v>1343852</v>
      </c>
    </row>
    <row r="23" spans="1:17">
      <c r="A23" s="1" t="s">
        <v>119</v>
      </c>
      <c r="C23" s="6">
        <v>0</v>
      </c>
      <c r="D23" s="5"/>
      <c r="E23" s="6">
        <v>0</v>
      </c>
      <c r="F23" s="5"/>
      <c r="G23" s="6">
        <v>0</v>
      </c>
      <c r="H23" s="5"/>
      <c r="I23" s="6">
        <f t="shared" si="0"/>
        <v>0</v>
      </c>
      <c r="J23" s="5"/>
      <c r="K23" s="6">
        <v>247505</v>
      </c>
      <c r="L23" s="5"/>
      <c r="M23" s="6">
        <v>243913018923</v>
      </c>
      <c r="N23" s="5"/>
      <c r="O23" s="6">
        <v>236223711659</v>
      </c>
      <c r="P23" s="5"/>
      <c r="Q23" s="15">
        <f t="shared" si="1"/>
        <v>7689307264</v>
      </c>
    </row>
    <row r="24" spans="1:17">
      <c r="A24" s="1" t="s">
        <v>147</v>
      </c>
      <c r="C24" s="6">
        <v>0</v>
      </c>
      <c r="D24" s="5"/>
      <c r="E24" s="6">
        <v>0</v>
      </c>
      <c r="F24" s="5"/>
      <c r="G24" s="6">
        <v>0</v>
      </c>
      <c r="H24" s="5"/>
      <c r="I24" s="6">
        <f t="shared" si="0"/>
        <v>0</v>
      </c>
      <c r="J24" s="5"/>
      <c r="K24" s="6">
        <v>19</v>
      </c>
      <c r="L24" s="5"/>
      <c r="M24" s="6">
        <v>19000000</v>
      </c>
      <c r="N24" s="5"/>
      <c r="O24" s="6">
        <v>16719059</v>
      </c>
      <c r="P24" s="5"/>
      <c r="Q24" s="15">
        <f t="shared" si="1"/>
        <v>2280941</v>
      </c>
    </row>
    <row r="25" spans="1:17">
      <c r="A25" s="1" t="s">
        <v>148</v>
      </c>
      <c r="C25" s="6">
        <v>0</v>
      </c>
      <c r="D25" s="5"/>
      <c r="E25" s="6">
        <v>0</v>
      </c>
      <c r="F25" s="5"/>
      <c r="G25" s="6">
        <v>0</v>
      </c>
      <c r="H25" s="5"/>
      <c r="I25" s="6">
        <f t="shared" si="0"/>
        <v>0</v>
      </c>
      <c r="J25" s="5"/>
      <c r="K25" s="6">
        <v>46702</v>
      </c>
      <c r="L25" s="5"/>
      <c r="M25" s="6">
        <v>41417165781</v>
      </c>
      <c r="N25" s="5"/>
      <c r="O25" s="6">
        <v>40345549143</v>
      </c>
      <c r="P25" s="5"/>
      <c r="Q25" s="15">
        <f t="shared" si="1"/>
        <v>1071616638</v>
      </c>
    </row>
    <row r="26" spans="1:17">
      <c r="A26" s="1" t="s">
        <v>149</v>
      </c>
      <c r="C26" s="6">
        <v>0</v>
      </c>
      <c r="D26" s="5"/>
      <c r="E26" s="6">
        <v>0</v>
      </c>
      <c r="F26" s="5"/>
      <c r="G26" s="6">
        <v>0</v>
      </c>
      <c r="H26" s="5"/>
      <c r="I26" s="6">
        <f t="shared" si="0"/>
        <v>0</v>
      </c>
      <c r="J26" s="5"/>
      <c r="K26" s="6">
        <v>98571</v>
      </c>
      <c r="L26" s="5"/>
      <c r="M26" s="6">
        <v>84933635865</v>
      </c>
      <c r="N26" s="5"/>
      <c r="O26" s="6">
        <v>83434097718</v>
      </c>
      <c r="P26" s="5"/>
      <c r="Q26" s="15">
        <f t="shared" si="1"/>
        <v>1499538147</v>
      </c>
    </row>
    <row r="27" spans="1:17">
      <c r="A27" s="1" t="s">
        <v>150</v>
      </c>
      <c r="C27" s="6">
        <v>0</v>
      </c>
      <c r="D27" s="5"/>
      <c r="E27" s="6">
        <v>0</v>
      </c>
      <c r="F27" s="5"/>
      <c r="G27" s="6">
        <v>0</v>
      </c>
      <c r="H27" s="5"/>
      <c r="I27" s="6">
        <f t="shared" si="0"/>
        <v>0</v>
      </c>
      <c r="J27" s="5"/>
      <c r="K27" s="6">
        <v>500825</v>
      </c>
      <c r="L27" s="5"/>
      <c r="M27" s="6">
        <v>426781784879</v>
      </c>
      <c r="N27" s="5"/>
      <c r="O27" s="6">
        <v>427400722497</v>
      </c>
      <c r="P27" s="5"/>
      <c r="Q27" s="15">
        <f t="shared" si="1"/>
        <v>-618937618</v>
      </c>
    </row>
    <row r="28" spans="1:17">
      <c r="A28" s="1" t="s">
        <v>151</v>
      </c>
      <c r="C28" s="6">
        <v>0</v>
      </c>
      <c r="D28" s="5"/>
      <c r="E28" s="6">
        <v>0</v>
      </c>
      <c r="F28" s="5"/>
      <c r="G28" s="6">
        <v>0</v>
      </c>
      <c r="H28" s="5"/>
      <c r="I28" s="6">
        <f t="shared" si="0"/>
        <v>0</v>
      </c>
      <c r="J28" s="5"/>
      <c r="K28" s="6">
        <v>196578</v>
      </c>
      <c r="L28" s="5"/>
      <c r="M28" s="6">
        <v>174373246925</v>
      </c>
      <c r="N28" s="5"/>
      <c r="O28" s="6">
        <v>161209553977</v>
      </c>
      <c r="P28" s="5"/>
      <c r="Q28" s="15">
        <f t="shared" si="1"/>
        <v>13163692948</v>
      </c>
    </row>
    <row r="29" spans="1:17">
      <c r="A29" s="1" t="s">
        <v>117</v>
      </c>
      <c r="C29" s="6">
        <v>0</v>
      </c>
      <c r="D29" s="5"/>
      <c r="E29" s="6">
        <v>0</v>
      </c>
      <c r="F29" s="5"/>
      <c r="G29" s="6">
        <v>0</v>
      </c>
      <c r="H29" s="5"/>
      <c r="I29" s="6">
        <f t="shared" si="0"/>
        <v>0</v>
      </c>
      <c r="J29" s="5"/>
      <c r="K29" s="6">
        <v>3900</v>
      </c>
      <c r="L29" s="5"/>
      <c r="M29" s="6">
        <v>3819825535</v>
      </c>
      <c r="N29" s="5"/>
      <c r="O29" s="6">
        <v>3725376853</v>
      </c>
      <c r="P29" s="5"/>
      <c r="Q29" s="15">
        <f t="shared" si="1"/>
        <v>94448682</v>
      </c>
    </row>
    <row r="30" spans="1:17">
      <c r="A30" s="1" t="s">
        <v>152</v>
      </c>
      <c r="C30" s="6">
        <v>0</v>
      </c>
      <c r="D30" s="5"/>
      <c r="E30" s="6">
        <v>0</v>
      </c>
      <c r="F30" s="5"/>
      <c r="G30" s="6">
        <v>0</v>
      </c>
      <c r="H30" s="5"/>
      <c r="I30" s="6">
        <f t="shared" si="0"/>
        <v>0</v>
      </c>
      <c r="J30" s="5"/>
      <c r="K30" s="6">
        <v>24300</v>
      </c>
      <c r="L30" s="5"/>
      <c r="M30" s="6">
        <v>17412653386</v>
      </c>
      <c r="N30" s="5"/>
      <c r="O30" s="6">
        <v>16196658823</v>
      </c>
      <c r="P30" s="5"/>
      <c r="Q30" s="15">
        <f t="shared" si="1"/>
        <v>1215994563</v>
      </c>
    </row>
    <row r="31" spans="1:17">
      <c r="A31" s="1" t="s">
        <v>33</v>
      </c>
      <c r="C31" s="6">
        <v>0</v>
      </c>
      <c r="D31" s="5"/>
      <c r="E31" s="6">
        <v>0</v>
      </c>
      <c r="F31" s="5"/>
      <c r="G31" s="6">
        <v>0</v>
      </c>
      <c r="H31" s="5"/>
      <c r="I31" s="6">
        <f t="shared" si="0"/>
        <v>0</v>
      </c>
      <c r="J31" s="5"/>
      <c r="K31" s="6">
        <v>64300</v>
      </c>
      <c r="L31" s="5"/>
      <c r="M31" s="6">
        <v>43453481637</v>
      </c>
      <c r="N31" s="5"/>
      <c r="O31" s="6">
        <v>42908826025</v>
      </c>
      <c r="P31" s="5"/>
      <c r="Q31" s="15">
        <f t="shared" si="1"/>
        <v>544655612</v>
      </c>
    </row>
    <row r="32" spans="1:17">
      <c r="A32" s="1" t="s">
        <v>37</v>
      </c>
      <c r="C32" s="6">
        <v>0</v>
      </c>
      <c r="D32" s="5"/>
      <c r="E32" s="6">
        <v>0</v>
      </c>
      <c r="F32" s="5"/>
      <c r="G32" s="6">
        <v>0</v>
      </c>
      <c r="H32" s="5"/>
      <c r="I32" s="6">
        <f t="shared" si="0"/>
        <v>0</v>
      </c>
      <c r="J32" s="5"/>
      <c r="K32" s="6">
        <v>126400</v>
      </c>
      <c r="L32" s="5"/>
      <c r="M32" s="6">
        <v>90886672812</v>
      </c>
      <c r="N32" s="5"/>
      <c r="O32" s="6">
        <v>85773394753</v>
      </c>
      <c r="P32" s="5"/>
      <c r="Q32" s="15">
        <f t="shared" si="1"/>
        <v>5113278059</v>
      </c>
    </row>
    <row r="33" spans="1:19">
      <c r="A33" s="1" t="s">
        <v>153</v>
      </c>
      <c r="C33" s="6">
        <v>0</v>
      </c>
      <c r="D33" s="5"/>
      <c r="E33" s="6">
        <v>0</v>
      </c>
      <c r="F33" s="5"/>
      <c r="G33" s="6">
        <v>0</v>
      </c>
      <c r="H33" s="5"/>
      <c r="I33" s="6">
        <f t="shared" si="0"/>
        <v>0</v>
      </c>
      <c r="J33" s="5"/>
      <c r="K33" s="6">
        <v>63300</v>
      </c>
      <c r="L33" s="5"/>
      <c r="M33" s="6">
        <v>45107297825</v>
      </c>
      <c r="N33" s="5"/>
      <c r="O33" s="6">
        <v>41404620052</v>
      </c>
      <c r="P33" s="5"/>
      <c r="Q33" s="15">
        <f t="shared" si="1"/>
        <v>3702677773</v>
      </c>
    </row>
    <row r="34" spans="1:19">
      <c r="A34" s="1" t="s">
        <v>154</v>
      </c>
      <c r="C34" s="6">
        <v>0</v>
      </c>
      <c r="D34" s="5"/>
      <c r="E34" s="6">
        <v>0</v>
      </c>
      <c r="F34" s="5"/>
      <c r="G34" s="6">
        <v>0</v>
      </c>
      <c r="H34" s="5"/>
      <c r="I34" s="6">
        <f t="shared" si="0"/>
        <v>0</v>
      </c>
      <c r="J34" s="5"/>
      <c r="K34" s="6">
        <v>8700</v>
      </c>
      <c r="L34" s="5"/>
      <c r="M34" s="6">
        <v>6565134856</v>
      </c>
      <c r="N34" s="5"/>
      <c r="O34" s="6">
        <v>5583691772</v>
      </c>
      <c r="P34" s="5"/>
      <c r="Q34" s="15">
        <f t="shared" si="1"/>
        <v>981443084</v>
      </c>
    </row>
    <row r="35" spans="1:19">
      <c r="A35" s="1" t="s">
        <v>27</v>
      </c>
      <c r="C35" s="6">
        <v>0</v>
      </c>
      <c r="D35" s="5"/>
      <c r="E35" s="6">
        <v>0</v>
      </c>
      <c r="F35" s="5"/>
      <c r="G35" s="6">
        <v>0</v>
      </c>
      <c r="H35" s="5"/>
      <c r="I35" s="6">
        <f t="shared" si="0"/>
        <v>0</v>
      </c>
      <c r="J35" s="5"/>
      <c r="K35" s="6">
        <v>45600</v>
      </c>
      <c r="L35" s="5"/>
      <c r="M35" s="6">
        <v>30624798252</v>
      </c>
      <c r="N35" s="5"/>
      <c r="O35" s="6">
        <v>29033819865</v>
      </c>
      <c r="P35" s="5"/>
      <c r="Q35" s="15">
        <f t="shared" si="1"/>
        <v>1590978387</v>
      </c>
    </row>
    <row r="36" spans="1:19">
      <c r="A36" s="1" t="s">
        <v>30</v>
      </c>
      <c r="C36" s="6">
        <v>0</v>
      </c>
      <c r="D36" s="5"/>
      <c r="E36" s="6">
        <v>0</v>
      </c>
      <c r="F36" s="5"/>
      <c r="G36" s="6">
        <v>0</v>
      </c>
      <c r="H36" s="5"/>
      <c r="I36" s="6">
        <f t="shared" si="0"/>
        <v>0</v>
      </c>
      <c r="J36" s="5"/>
      <c r="K36" s="6">
        <v>28600</v>
      </c>
      <c r="L36" s="5"/>
      <c r="M36" s="6">
        <v>20059835498</v>
      </c>
      <c r="N36" s="5"/>
      <c r="O36" s="6">
        <v>17836016635</v>
      </c>
      <c r="P36" s="5"/>
      <c r="Q36" s="15">
        <f t="shared" si="1"/>
        <v>2223818863</v>
      </c>
    </row>
    <row r="37" spans="1:19">
      <c r="A37" s="1" t="s">
        <v>155</v>
      </c>
      <c r="C37" s="6">
        <v>0</v>
      </c>
      <c r="D37" s="5"/>
      <c r="E37" s="6">
        <v>0</v>
      </c>
      <c r="F37" s="5"/>
      <c r="G37" s="6">
        <v>0</v>
      </c>
      <c r="H37" s="5"/>
      <c r="I37" s="6">
        <f t="shared" si="0"/>
        <v>0</v>
      </c>
      <c r="J37" s="5"/>
      <c r="K37" s="6">
        <v>33100</v>
      </c>
      <c r="L37" s="5"/>
      <c r="M37" s="6">
        <v>22914255039</v>
      </c>
      <c r="N37" s="5"/>
      <c r="O37" s="6">
        <v>21330738102</v>
      </c>
      <c r="P37" s="5"/>
      <c r="Q37" s="15">
        <f t="shared" si="1"/>
        <v>1583516937</v>
      </c>
    </row>
    <row r="38" spans="1:19">
      <c r="A38" s="1" t="s">
        <v>115</v>
      </c>
      <c r="C38" s="6">
        <v>0</v>
      </c>
      <c r="D38" s="5"/>
      <c r="E38" s="6">
        <v>0</v>
      </c>
      <c r="F38" s="5"/>
      <c r="G38" s="6">
        <v>0</v>
      </c>
      <c r="H38" s="5"/>
      <c r="I38" s="6">
        <f t="shared" si="0"/>
        <v>0</v>
      </c>
      <c r="J38" s="5"/>
      <c r="K38" s="6">
        <v>7770</v>
      </c>
      <c r="L38" s="5"/>
      <c r="M38" s="6">
        <v>7650509096</v>
      </c>
      <c r="N38" s="5"/>
      <c r="O38" s="6">
        <v>7541842033</v>
      </c>
      <c r="P38" s="5"/>
      <c r="Q38" s="15">
        <f t="shared" si="1"/>
        <v>108667063</v>
      </c>
    </row>
    <row r="39" spans="1:19">
      <c r="A39" s="1" t="s">
        <v>156</v>
      </c>
      <c r="C39" s="6">
        <v>0</v>
      </c>
      <c r="D39" s="5"/>
      <c r="E39" s="6">
        <v>0</v>
      </c>
      <c r="F39" s="5"/>
      <c r="G39" s="6">
        <v>0</v>
      </c>
      <c r="H39" s="5"/>
      <c r="I39" s="6">
        <f t="shared" si="0"/>
        <v>0</v>
      </c>
      <c r="J39" s="5"/>
      <c r="K39" s="6">
        <v>188245</v>
      </c>
      <c r="L39" s="5"/>
      <c r="M39" s="6">
        <v>179216118935</v>
      </c>
      <c r="N39" s="5"/>
      <c r="O39" s="6">
        <v>173441954988</v>
      </c>
      <c r="P39" s="5"/>
      <c r="Q39" s="15">
        <f t="shared" si="1"/>
        <v>5774163947</v>
      </c>
    </row>
    <row r="40" spans="1:19">
      <c r="A40" s="1" t="s">
        <v>157</v>
      </c>
      <c r="C40" s="6">
        <v>0</v>
      </c>
      <c r="D40" s="5"/>
      <c r="E40" s="6">
        <v>0</v>
      </c>
      <c r="F40" s="5"/>
      <c r="G40" s="6">
        <v>0</v>
      </c>
      <c r="H40" s="5"/>
      <c r="I40" s="6">
        <f t="shared" si="0"/>
        <v>0</v>
      </c>
      <c r="J40" s="5"/>
      <c r="K40" s="6">
        <v>120000</v>
      </c>
      <c r="L40" s="5"/>
      <c r="M40" s="6">
        <v>119103392386</v>
      </c>
      <c r="N40" s="5"/>
      <c r="O40" s="6">
        <v>110383111006</v>
      </c>
      <c r="P40" s="5"/>
      <c r="Q40" s="15">
        <f t="shared" si="1"/>
        <v>8720281380</v>
      </c>
    </row>
    <row r="41" spans="1:19">
      <c r="A41" s="1" t="s">
        <v>158</v>
      </c>
      <c r="C41" s="6">
        <v>0</v>
      </c>
      <c r="D41" s="5"/>
      <c r="E41" s="6">
        <v>0</v>
      </c>
      <c r="F41" s="5"/>
      <c r="G41" s="6">
        <v>0</v>
      </c>
      <c r="H41" s="5"/>
      <c r="I41" s="6">
        <f t="shared" si="0"/>
        <v>0</v>
      </c>
      <c r="J41" s="5"/>
      <c r="K41" s="6">
        <v>561474</v>
      </c>
      <c r="L41" s="5"/>
      <c r="M41" s="6">
        <v>533786312443</v>
      </c>
      <c r="N41" s="5"/>
      <c r="O41" s="6">
        <v>493914912936</v>
      </c>
      <c r="P41" s="5"/>
      <c r="Q41" s="15">
        <f t="shared" si="1"/>
        <v>39871399507</v>
      </c>
    </row>
    <row r="42" spans="1:19">
      <c r="A42" s="1" t="s">
        <v>159</v>
      </c>
      <c r="C42" s="6">
        <v>0</v>
      </c>
      <c r="D42" s="5"/>
      <c r="E42" s="6">
        <v>0</v>
      </c>
      <c r="F42" s="5"/>
      <c r="G42" s="6">
        <v>0</v>
      </c>
      <c r="H42" s="5"/>
      <c r="I42" s="6">
        <f t="shared" si="0"/>
        <v>0</v>
      </c>
      <c r="J42" s="5"/>
      <c r="K42" s="6">
        <v>100000</v>
      </c>
      <c r="L42" s="5"/>
      <c r="M42" s="6">
        <v>95145568903</v>
      </c>
      <c r="N42" s="5"/>
      <c r="O42" s="6">
        <v>85468797782</v>
      </c>
      <c r="P42" s="5"/>
      <c r="Q42" s="15">
        <f t="shared" si="1"/>
        <v>9676771121</v>
      </c>
    </row>
    <row r="43" spans="1:19">
      <c r="A43" s="1" t="s">
        <v>160</v>
      </c>
      <c r="C43" s="6">
        <v>0</v>
      </c>
      <c r="D43" s="5"/>
      <c r="E43" s="6">
        <v>0</v>
      </c>
      <c r="F43" s="5"/>
      <c r="G43" s="6">
        <v>0</v>
      </c>
      <c r="H43" s="5"/>
      <c r="I43" s="6">
        <f t="shared" si="0"/>
        <v>0</v>
      </c>
      <c r="J43" s="5"/>
      <c r="K43" s="6">
        <v>52374</v>
      </c>
      <c r="L43" s="5"/>
      <c r="M43" s="6">
        <v>52117006855</v>
      </c>
      <c r="N43" s="5"/>
      <c r="O43" s="6">
        <v>50219006862</v>
      </c>
      <c r="P43" s="5"/>
      <c r="Q43" s="15">
        <f t="shared" si="1"/>
        <v>1897999993</v>
      </c>
    </row>
    <row r="44" spans="1:19">
      <c r="A44" s="1" t="s">
        <v>161</v>
      </c>
      <c r="C44" s="6">
        <v>0</v>
      </c>
      <c r="D44" s="5"/>
      <c r="E44" s="6">
        <v>0</v>
      </c>
      <c r="F44" s="5"/>
      <c r="G44" s="6">
        <v>0</v>
      </c>
      <c r="H44" s="5"/>
      <c r="I44" s="6">
        <f t="shared" si="0"/>
        <v>0</v>
      </c>
      <c r="J44" s="5"/>
      <c r="K44" s="6">
        <v>459897</v>
      </c>
      <c r="L44" s="5"/>
      <c r="M44" s="6">
        <v>424660929735</v>
      </c>
      <c r="N44" s="5"/>
      <c r="O44" s="6">
        <v>387324743088</v>
      </c>
      <c r="P44" s="5"/>
      <c r="Q44" s="15">
        <f t="shared" si="1"/>
        <v>37336186647</v>
      </c>
    </row>
    <row r="45" spans="1:19">
      <c r="A45" s="1" t="s">
        <v>162</v>
      </c>
      <c r="C45" s="6">
        <v>0</v>
      </c>
      <c r="D45" s="5"/>
      <c r="E45" s="6">
        <v>0</v>
      </c>
      <c r="F45" s="5"/>
      <c r="G45" s="6">
        <v>0</v>
      </c>
      <c r="H45" s="5"/>
      <c r="I45" s="6">
        <f t="shared" si="0"/>
        <v>0</v>
      </c>
      <c r="J45" s="5"/>
      <c r="K45" s="6">
        <v>10000</v>
      </c>
      <c r="L45" s="5"/>
      <c r="M45" s="6">
        <v>10000000000</v>
      </c>
      <c r="N45" s="5"/>
      <c r="O45" s="6">
        <v>8398477500</v>
      </c>
      <c r="P45" s="5"/>
      <c r="Q45" s="15">
        <f t="shared" si="1"/>
        <v>1601522500</v>
      </c>
    </row>
    <row r="46" spans="1:19">
      <c r="A46" s="1" t="s">
        <v>163</v>
      </c>
      <c r="C46" s="6">
        <v>0</v>
      </c>
      <c r="D46" s="5"/>
      <c r="E46" s="6">
        <v>0</v>
      </c>
      <c r="F46" s="5"/>
      <c r="G46" s="6">
        <v>0</v>
      </c>
      <c r="H46" s="5"/>
      <c r="I46" s="6">
        <f t="shared" si="0"/>
        <v>0</v>
      </c>
      <c r="J46" s="5"/>
      <c r="K46" s="6">
        <v>30000</v>
      </c>
      <c r="L46" s="5"/>
      <c r="M46" s="6">
        <v>28301468499</v>
      </c>
      <c r="N46" s="5"/>
      <c r="O46" s="6">
        <v>25402994872</v>
      </c>
      <c r="P46" s="5"/>
      <c r="Q46" s="15">
        <f t="shared" si="1"/>
        <v>2898473627</v>
      </c>
    </row>
    <row r="47" spans="1:19">
      <c r="A47" s="1" t="s">
        <v>164</v>
      </c>
      <c r="C47" s="6">
        <v>0</v>
      </c>
      <c r="D47" s="5"/>
      <c r="E47" s="6">
        <v>0</v>
      </c>
      <c r="F47" s="5"/>
      <c r="G47" s="6">
        <v>0</v>
      </c>
      <c r="H47" s="5"/>
      <c r="I47" s="6">
        <f t="shared" si="0"/>
        <v>0</v>
      </c>
      <c r="J47" s="5"/>
      <c r="K47" s="6">
        <v>190000</v>
      </c>
      <c r="L47" s="5"/>
      <c r="M47" s="6">
        <v>181752903998</v>
      </c>
      <c r="N47" s="5"/>
      <c r="O47" s="6">
        <v>155442234447</v>
      </c>
      <c r="P47" s="5"/>
      <c r="Q47" s="15">
        <f t="shared" si="1"/>
        <v>26310669551</v>
      </c>
    </row>
    <row r="48" spans="1:19">
      <c r="A48" s="1" t="s">
        <v>165</v>
      </c>
      <c r="C48" s="6">
        <v>0</v>
      </c>
      <c r="D48" s="5"/>
      <c r="E48" s="6">
        <v>0</v>
      </c>
      <c r="F48" s="5"/>
      <c r="G48" s="6">
        <v>0</v>
      </c>
      <c r="H48" s="5"/>
      <c r="I48" s="6">
        <f t="shared" si="0"/>
        <v>0</v>
      </c>
      <c r="J48" s="5"/>
      <c r="K48" s="6">
        <v>133830</v>
      </c>
      <c r="L48" s="5"/>
      <c r="M48" s="6">
        <v>132635206337</v>
      </c>
      <c r="N48" s="5"/>
      <c r="O48" s="6">
        <v>125021878282</v>
      </c>
      <c r="P48" s="5"/>
      <c r="Q48" s="15">
        <f t="shared" si="1"/>
        <v>7613328055</v>
      </c>
      <c r="S48" s="3"/>
    </row>
    <row r="49" spans="1:19" ht="24.75" thickBot="1">
      <c r="A49" s="1" t="s">
        <v>166</v>
      </c>
      <c r="C49" s="6">
        <v>0</v>
      </c>
      <c r="D49" s="5"/>
      <c r="E49" s="6">
        <v>0</v>
      </c>
      <c r="F49" s="5"/>
      <c r="G49" s="6">
        <v>0</v>
      </c>
      <c r="H49" s="5"/>
      <c r="I49" s="6">
        <f t="shared" si="0"/>
        <v>0</v>
      </c>
      <c r="J49" s="5"/>
      <c r="K49" s="6">
        <v>111350</v>
      </c>
      <c r="L49" s="5"/>
      <c r="M49" s="6">
        <v>111350000000</v>
      </c>
      <c r="N49" s="5"/>
      <c r="O49" s="6">
        <v>100015901358</v>
      </c>
      <c r="P49" s="5"/>
      <c r="Q49" s="15">
        <f t="shared" si="1"/>
        <v>11334098642</v>
      </c>
      <c r="S49" s="3"/>
    </row>
    <row r="50" spans="1:19" ht="24.75" thickBot="1">
      <c r="A50" s="1" t="s">
        <v>58</v>
      </c>
      <c r="C50" s="5" t="s">
        <v>58</v>
      </c>
      <c r="D50" s="5"/>
      <c r="E50" s="10">
        <f>SUM(E8:E49)</f>
        <v>252279662301</v>
      </c>
      <c r="F50" s="5"/>
      <c r="G50" s="10">
        <f>SUM(G8:G49)</f>
        <v>239065415986</v>
      </c>
      <c r="H50" s="5"/>
      <c r="I50" s="10">
        <f>SUM(I8:I49)</f>
        <v>13214246315</v>
      </c>
      <c r="J50" s="5"/>
      <c r="K50" s="5" t="s">
        <v>58</v>
      </c>
      <c r="L50" s="5"/>
      <c r="M50" s="10">
        <f>SUM(M8:M49)</f>
        <v>3863054871669</v>
      </c>
      <c r="N50" s="5"/>
      <c r="O50" s="10">
        <f>SUM(O8:O49)</f>
        <v>3633301021322</v>
      </c>
      <c r="P50" s="5"/>
      <c r="Q50" s="10">
        <f>SUM(Q8:Q49)</f>
        <v>229753850347</v>
      </c>
      <c r="S50" s="3"/>
    </row>
    <row r="51" spans="1:19">
      <c r="H51" s="17"/>
      <c r="I51" s="17"/>
      <c r="J51" s="17"/>
      <c r="K51" s="17"/>
      <c r="L51" s="17"/>
      <c r="M51" s="17"/>
      <c r="N51" s="17"/>
      <c r="O51" s="17"/>
      <c r="P51" s="17"/>
      <c r="Q51" s="17"/>
      <c r="S51" s="3"/>
    </row>
    <row r="52" spans="1:19">
      <c r="G52" s="3"/>
      <c r="S52" s="3"/>
    </row>
    <row r="53" spans="1:19">
      <c r="G53" s="3"/>
    </row>
    <row r="54" spans="1:19">
      <c r="G54" s="3"/>
      <c r="H54" s="17"/>
      <c r="I54" s="17"/>
      <c r="J54" s="17"/>
      <c r="K54" s="17"/>
      <c r="L54" s="17"/>
      <c r="M54" s="17"/>
      <c r="N54" s="17"/>
      <c r="O54" s="17"/>
      <c r="P54" s="17"/>
      <c r="Q54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"/>
  <sheetViews>
    <sheetView rightToLeft="1" workbookViewId="0">
      <selection activeCell="K13" sqref="K13:K14"/>
    </sheetView>
  </sheetViews>
  <sheetFormatPr defaultRowHeight="24"/>
  <cols>
    <col min="1" max="1" width="30.140625" style="1" bestFit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11" style="1" customWidth="1"/>
    <col min="10" max="10" width="1" style="1" customWidth="1"/>
    <col min="11" max="11" width="23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20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</row>
    <row r="3" spans="1:21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  <c r="F3" s="22" t="s">
        <v>106</v>
      </c>
      <c r="G3" s="22" t="s">
        <v>106</v>
      </c>
      <c r="H3" s="22" t="s">
        <v>106</v>
      </c>
      <c r="I3" s="22" t="s">
        <v>106</v>
      </c>
      <c r="J3" s="22" t="s">
        <v>106</v>
      </c>
      <c r="K3" s="22" t="s">
        <v>106</v>
      </c>
      <c r="L3" s="22" t="s">
        <v>106</v>
      </c>
      <c r="M3" s="22" t="s">
        <v>106</v>
      </c>
      <c r="N3" s="22" t="s">
        <v>106</v>
      </c>
      <c r="O3" s="22" t="s">
        <v>106</v>
      </c>
      <c r="P3" s="22" t="s">
        <v>106</v>
      </c>
      <c r="Q3" s="22" t="s">
        <v>106</v>
      </c>
      <c r="R3" s="22" t="s">
        <v>106</v>
      </c>
      <c r="S3" s="22" t="s">
        <v>106</v>
      </c>
      <c r="T3" s="22" t="s">
        <v>106</v>
      </c>
      <c r="U3" s="22" t="s">
        <v>106</v>
      </c>
    </row>
    <row r="4" spans="1:21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</row>
    <row r="6" spans="1:21" ht="24.75">
      <c r="A6" s="21" t="s">
        <v>3</v>
      </c>
      <c r="C6" s="21" t="s">
        <v>108</v>
      </c>
      <c r="D6" s="21" t="s">
        <v>108</v>
      </c>
      <c r="E6" s="21" t="s">
        <v>108</v>
      </c>
      <c r="F6" s="21" t="s">
        <v>108</v>
      </c>
      <c r="G6" s="21" t="s">
        <v>108</v>
      </c>
      <c r="H6" s="21" t="s">
        <v>108</v>
      </c>
      <c r="I6" s="21" t="s">
        <v>108</v>
      </c>
      <c r="J6" s="21" t="s">
        <v>108</v>
      </c>
      <c r="K6" s="21" t="s">
        <v>108</v>
      </c>
      <c r="M6" s="21" t="s">
        <v>109</v>
      </c>
      <c r="N6" s="21" t="s">
        <v>109</v>
      </c>
      <c r="O6" s="21" t="s">
        <v>109</v>
      </c>
      <c r="P6" s="21" t="s">
        <v>109</v>
      </c>
      <c r="Q6" s="21" t="s">
        <v>109</v>
      </c>
      <c r="R6" s="21" t="s">
        <v>109</v>
      </c>
      <c r="S6" s="21" t="s">
        <v>109</v>
      </c>
      <c r="T6" s="21" t="s">
        <v>109</v>
      </c>
      <c r="U6" s="21" t="s">
        <v>109</v>
      </c>
    </row>
    <row r="7" spans="1:21" ht="24.75">
      <c r="A7" s="21" t="s">
        <v>3</v>
      </c>
      <c r="C7" s="21" t="s">
        <v>167</v>
      </c>
      <c r="E7" s="21" t="s">
        <v>168</v>
      </c>
      <c r="G7" s="21" t="s">
        <v>169</v>
      </c>
      <c r="I7" s="21" t="s">
        <v>75</v>
      </c>
      <c r="K7" s="21" t="s">
        <v>170</v>
      </c>
      <c r="M7" s="21" t="s">
        <v>167</v>
      </c>
      <c r="O7" s="21" t="s">
        <v>168</v>
      </c>
      <c r="Q7" s="21" t="s">
        <v>169</v>
      </c>
      <c r="S7" s="21" t="s">
        <v>75</v>
      </c>
      <c r="U7" s="21" t="s">
        <v>170</v>
      </c>
    </row>
    <row r="8" spans="1:21">
      <c r="A8" s="1" t="s">
        <v>139</v>
      </c>
      <c r="C8" s="6">
        <v>0</v>
      </c>
      <c r="D8" s="5"/>
      <c r="E8" s="6">
        <v>0</v>
      </c>
      <c r="F8" s="5"/>
      <c r="G8" s="6">
        <v>0</v>
      </c>
      <c r="H8" s="5"/>
      <c r="I8" s="6">
        <v>0</v>
      </c>
      <c r="J8" s="5"/>
      <c r="K8" s="5" t="s">
        <v>36</v>
      </c>
      <c r="L8" s="5"/>
      <c r="M8" s="14">
        <v>0</v>
      </c>
      <c r="N8" s="14"/>
      <c r="O8" s="14">
        <v>0</v>
      </c>
      <c r="P8" s="14"/>
      <c r="Q8" s="14">
        <v>131479099</v>
      </c>
      <c r="R8" s="14"/>
      <c r="S8" s="14">
        <f>M8+O8+Q8</f>
        <v>131479099</v>
      </c>
      <c r="T8" s="5"/>
      <c r="U8" s="18">
        <f>S8/$S$15</f>
        <v>5.1536051602595889E-3</v>
      </c>
    </row>
    <row r="9" spans="1:21">
      <c r="A9" s="1" t="s">
        <v>129</v>
      </c>
      <c r="C9" s="6">
        <v>0</v>
      </c>
      <c r="D9" s="5"/>
      <c r="E9" s="6">
        <v>0</v>
      </c>
      <c r="F9" s="5"/>
      <c r="G9" s="6">
        <v>0</v>
      </c>
      <c r="H9" s="5"/>
      <c r="I9" s="6">
        <v>0</v>
      </c>
      <c r="J9" s="5"/>
      <c r="K9" s="5" t="s">
        <v>36</v>
      </c>
      <c r="L9" s="5"/>
      <c r="M9" s="14">
        <v>1207726370</v>
      </c>
      <c r="N9" s="14"/>
      <c r="O9" s="14">
        <v>0</v>
      </c>
      <c r="P9" s="14"/>
      <c r="Q9" s="14">
        <v>-818173681</v>
      </c>
      <c r="R9" s="14"/>
      <c r="S9" s="14">
        <f t="shared" ref="S9:S14" si="0">M9+O9+Q9</f>
        <v>389552689</v>
      </c>
      <c r="T9" s="5"/>
      <c r="U9" s="18">
        <f t="shared" ref="U9:U14" si="1">S9/$S$15</f>
        <v>1.5269352798222315E-2</v>
      </c>
    </row>
    <row r="10" spans="1:21">
      <c r="A10" s="1" t="s">
        <v>140</v>
      </c>
      <c r="C10" s="6">
        <v>0</v>
      </c>
      <c r="D10" s="5"/>
      <c r="E10" s="6">
        <v>0</v>
      </c>
      <c r="F10" s="5"/>
      <c r="G10" s="6">
        <v>0</v>
      </c>
      <c r="H10" s="5"/>
      <c r="I10" s="6">
        <v>0</v>
      </c>
      <c r="J10" s="5"/>
      <c r="K10" s="18">
        <v>0</v>
      </c>
      <c r="L10" s="5"/>
      <c r="M10" s="14">
        <v>0</v>
      </c>
      <c r="N10" s="14"/>
      <c r="O10" s="14">
        <v>0</v>
      </c>
      <c r="P10" s="14"/>
      <c r="Q10" s="14">
        <v>9039763718</v>
      </c>
      <c r="R10" s="14"/>
      <c r="S10" s="14">
        <f t="shared" si="0"/>
        <v>9039763718</v>
      </c>
      <c r="T10" s="5"/>
      <c r="U10" s="18">
        <f t="shared" si="1"/>
        <v>0.35433291906428571</v>
      </c>
    </row>
    <row r="11" spans="1:21">
      <c r="A11" s="1" t="s">
        <v>131</v>
      </c>
      <c r="C11" s="6">
        <v>0</v>
      </c>
      <c r="D11" s="5"/>
      <c r="E11" s="6">
        <v>0</v>
      </c>
      <c r="F11" s="5"/>
      <c r="G11" s="6">
        <v>0</v>
      </c>
      <c r="H11" s="5"/>
      <c r="I11" s="6">
        <v>0</v>
      </c>
      <c r="J11" s="5"/>
      <c r="K11" s="5" t="s">
        <v>36</v>
      </c>
      <c r="L11" s="5"/>
      <c r="M11" s="14">
        <v>82784700</v>
      </c>
      <c r="N11" s="14"/>
      <c r="O11" s="14">
        <v>0</v>
      </c>
      <c r="P11" s="14"/>
      <c r="Q11" s="14">
        <v>-61028454</v>
      </c>
      <c r="R11" s="14"/>
      <c r="S11" s="14">
        <f t="shared" si="0"/>
        <v>21756246</v>
      </c>
      <c r="T11" s="5"/>
      <c r="U11" s="18">
        <f t="shared" si="1"/>
        <v>8.5278270467518979E-4</v>
      </c>
    </row>
    <row r="12" spans="1:21">
      <c r="A12" s="1" t="s">
        <v>133</v>
      </c>
      <c r="C12" s="6">
        <v>0</v>
      </c>
      <c r="D12" s="5"/>
      <c r="E12" s="6">
        <v>0</v>
      </c>
      <c r="F12" s="5"/>
      <c r="G12" s="6">
        <v>0</v>
      </c>
      <c r="H12" s="5"/>
      <c r="I12" s="6">
        <v>0</v>
      </c>
      <c r="J12" s="5"/>
      <c r="K12" s="5" t="s">
        <v>36</v>
      </c>
      <c r="L12" s="5"/>
      <c r="M12" s="14">
        <v>649716700</v>
      </c>
      <c r="N12" s="14"/>
      <c r="O12" s="14">
        <v>0</v>
      </c>
      <c r="P12" s="14"/>
      <c r="Q12" s="14">
        <v>9218752633</v>
      </c>
      <c r="R12" s="14"/>
      <c r="S12" s="14">
        <f>M12+O12+Q12</f>
        <v>9868469333</v>
      </c>
      <c r="T12" s="5"/>
      <c r="U12" s="18">
        <f t="shared" si="1"/>
        <v>0.38681581228672934</v>
      </c>
    </row>
    <row r="13" spans="1:21">
      <c r="A13" s="1" t="s">
        <v>141</v>
      </c>
      <c r="C13" s="6">
        <v>0</v>
      </c>
      <c r="D13" s="5"/>
      <c r="E13" s="6">
        <v>0</v>
      </c>
      <c r="F13" s="5"/>
      <c r="G13" s="6">
        <v>0</v>
      </c>
      <c r="H13" s="5"/>
      <c r="I13" s="6">
        <v>0</v>
      </c>
      <c r="J13" s="5"/>
      <c r="K13" s="5" t="s">
        <v>36</v>
      </c>
      <c r="L13" s="5"/>
      <c r="M13" s="14">
        <v>0</v>
      </c>
      <c r="N13" s="14"/>
      <c r="O13" s="14">
        <v>0</v>
      </c>
      <c r="P13" s="14"/>
      <c r="Q13" s="14">
        <v>1152945213</v>
      </c>
      <c r="R13" s="14"/>
      <c r="S13" s="14">
        <f t="shared" si="0"/>
        <v>1152945213</v>
      </c>
      <c r="T13" s="5"/>
      <c r="U13" s="18">
        <f t="shared" si="1"/>
        <v>4.519215939571803E-2</v>
      </c>
    </row>
    <row r="14" spans="1:21" ht="24.75" thickBot="1">
      <c r="A14" s="1" t="s">
        <v>188</v>
      </c>
      <c r="C14" s="6">
        <v>0</v>
      </c>
      <c r="D14" s="5"/>
      <c r="E14" s="6">
        <v>0</v>
      </c>
      <c r="F14" s="5"/>
      <c r="G14" s="6">
        <v>0</v>
      </c>
      <c r="H14" s="5"/>
      <c r="I14" s="6">
        <v>0</v>
      </c>
      <c r="J14" s="5"/>
      <c r="K14" s="5" t="s">
        <v>36</v>
      </c>
      <c r="L14" s="5"/>
      <c r="M14" s="14">
        <v>0</v>
      </c>
      <c r="N14" s="14"/>
      <c r="O14" s="14">
        <v>0</v>
      </c>
      <c r="P14" s="14"/>
      <c r="Q14" s="14">
        <v>4908096600</v>
      </c>
      <c r="R14" s="14"/>
      <c r="S14" s="14">
        <f t="shared" si="0"/>
        <v>4908096600</v>
      </c>
      <c r="T14" s="5"/>
      <c r="U14" s="18">
        <f t="shared" si="1"/>
        <v>0.19238336859010985</v>
      </c>
    </row>
    <row r="15" spans="1:21" ht="24.75" thickBot="1">
      <c r="A15" s="1" t="s">
        <v>58</v>
      </c>
      <c r="C15" s="10">
        <f>SUM(C8:C13)</f>
        <v>0</v>
      </c>
      <c r="D15" s="5"/>
      <c r="E15" s="10">
        <f>SUM(E8:E13)</f>
        <v>0</v>
      </c>
      <c r="F15" s="5"/>
      <c r="G15" s="10">
        <f>SUM(G8:G13)</f>
        <v>0</v>
      </c>
      <c r="H15" s="5"/>
      <c r="I15" s="10">
        <f>SUM(I8:I13)</f>
        <v>0</v>
      </c>
      <c r="J15" s="5"/>
      <c r="K15" s="11" t="s">
        <v>36</v>
      </c>
      <c r="L15" s="5"/>
      <c r="M15" s="10">
        <f>SUM(M8:M14)</f>
        <v>1940227770</v>
      </c>
      <c r="N15" s="5"/>
      <c r="O15" s="10">
        <f>SUM(O8:O14)</f>
        <v>0</v>
      </c>
      <c r="P15" s="5"/>
      <c r="Q15" s="10">
        <f>SUM(Q8:Q14)</f>
        <v>23571835128</v>
      </c>
      <c r="R15" s="5"/>
      <c r="S15" s="10">
        <f>SUM(S8:S14)</f>
        <v>25512062898</v>
      </c>
      <c r="T15" s="5"/>
      <c r="U15" s="8">
        <f>SUM(U8:U14)</f>
        <v>1</v>
      </c>
    </row>
    <row r="16" spans="1:21" ht="24.75" thickTop="1">
      <c r="M16" s="6"/>
      <c r="N16" s="5"/>
      <c r="O16" s="5"/>
      <c r="P16" s="5"/>
      <c r="Q16" s="6"/>
      <c r="R16" s="5"/>
      <c r="S16" s="5"/>
    </row>
    <row r="17" spans="13:19">
      <c r="M17" s="5"/>
      <c r="N17" s="5"/>
      <c r="O17" s="5"/>
      <c r="P17" s="5"/>
      <c r="Q17" s="5"/>
      <c r="R17" s="5"/>
      <c r="S17" s="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K8:K9 K15 K11:K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0"/>
  <sheetViews>
    <sheetView rightToLeft="1" workbookViewId="0">
      <selection activeCell="K55" sqref="K55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2" style="1" customWidth="1"/>
    <col min="14" max="14" width="1" style="1" customWidth="1"/>
    <col min="15" max="15" width="21" style="1" customWidth="1"/>
    <col min="16" max="16" width="1" style="1" customWidth="1"/>
    <col min="17" max="17" width="22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  <c r="F3" s="22" t="s">
        <v>106</v>
      </c>
      <c r="G3" s="22" t="s">
        <v>106</v>
      </c>
      <c r="H3" s="22" t="s">
        <v>106</v>
      </c>
      <c r="I3" s="22" t="s">
        <v>106</v>
      </c>
      <c r="J3" s="22" t="s">
        <v>106</v>
      </c>
      <c r="K3" s="22" t="s">
        <v>106</v>
      </c>
      <c r="L3" s="22" t="s">
        <v>106</v>
      </c>
      <c r="M3" s="22" t="s">
        <v>106</v>
      </c>
      <c r="N3" s="22" t="s">
        <v>106</v>
      </c>
      <c r="O3" s="22" t="s">
        <v>106</v>
      </c>
      <c r="P3" s="22" t="s">
        <v>106</v>
      </c>
      <c r="Q3" s="22" t="s">
        <v>106</v>
      </c>
    </row>
    <row r="4" spans="1:17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>
      <c r="A6" s="21" t="s">
        <v>110</v>
      </c>
      <c r="C6" s="21" t="s">
        <v>108</v>
      </c>
      <c r="D6" s="21" t="s">
        <v>108</v>
      </c>
      <c r="E6" s="21" t="s">
        <v>108</v>
      </c>
      <c r="F6" s="21" t="s">
        <v>108</v>
      </c>
      <c r="G6" s="21" t="s">
        <v>108</v>
      </c>
      <c r="H6" s="21" t="s">
        <v>108</v>
      </c>
      <c r="I6" s="21" t="s">
        <v>108</v>
      </c>
      <c r="K6" s="21" t="s">
        <v>109</v>
      </c>
      <c r="L6" s="21" t="s">
        <v>109</v>
      </c>
      <c r="M6" s="21" t="s">
        <v>109</v>
      </c>
      <c r="N6" s="21" t="s">
        <v>109</v>
      </c>
      <c r="O6" s="21" t="s">
        <v>109</v>
      </c>
      <c r="P6" s="21" t="s">
        <v>109</v>
      </c>
      <c r="Q6" s="21" t="s">
        <v>109</v>
      </c>
    </row>
    <row r="7" spans="1:17" ht="24.75">
      <c r="A7" s="21" t="s">
        <v>110</v>
      </c>
      <c r="C7" s="21" t="s">
        <v>171</v>
      </c>
      <c r="E7" s="21" t="s">
        <v>168</v>
      </c>
      <c r="G7" s="21" t="s">
        <v>169</v>
      </c>
      <c r="I7" s="21" t="s">
        <v>172</v>
      </c>
      <c r="K7" s="21" t="s">
        <v>171</v>
      </c>
      <c r="M7" s="21" t="s">
        <v>168</v>
      </c>
      <c r="O7" s="21" t="s">
        <v>169</v>
      </c>
      <c r="Q7" s="21" t="s">
        <v>172</v>
      </c>
    </row>
    <row r="8" spans="1:17">
      <c r="A8" s="1" t="s">
        <v>49</v>
      </c>
      <c r="C8" s="15">
        <v>85568934</v>
      </c>
      <c r="D8" s="15"/>
      <c r="E8" s="15">
        <v>0</v>
      </c>
      <c r="F8" s="15"/>
      <c r="G8" s="15">
        <v>701919849</v>
      </c>
      <c r="H8" s="15"/>
      <c r="I8" s="15">
        <f>C8+E8+G8</f>
        <v>787488783</v>
      </c>
      <c r="J8" s="15"/>
      <c r="K8" s="15">
        <v>1362616471</v>
      </c>
      <c r="L8" s="15"/>
      <c r="M8" s="15">
        <v>0</v>
      </c>
      <c r="N8" s="15"/>
      <c r="O8" s="15">
        <v>701919849</v>
      </c>
      <c r="P8" s="15"/>
      <c r="Q8" s="15">
        <f>K8+M8+O8</f>
        <v>2064536320</v>
      </c>
    </row>
    <row r="9" spans="1:17">
      <c r="A9" s="1" t="s">
        <v>44</v>
      </c>
      <c r="C9" s="15">
        <v>0</v>
      </c>
      <c r="D9" s="15"/>
      <c r="E9" s="15">
        <v>0</v>
      </c>
      <c r="F9" s="15"/>
      <c r="G9" s="15">
        <v>12512326466</v>
      </c>
      <c r="H9" s="15"/>
      <c r="I9" s="15">
        <f t="shared" ref="I9:I48" si="0">C9+E9+G9</f>
        <v>12512326466</v>
      </c>
      <c r="J9" s="15"/>
      <c r="K9" s="15">
        <v>0</v>
      </c>
      <c r="L9" s="15"/>
      <c r="M9" s="15">
        <v>0</v>
      </c>
      <c r="N9" s="15"/>
      <c r="O9" s="15">
        <v>12909006955</v>
      </c>
      <c r="P9" s="15"/>
      <c r="Q9" s="15">
        <f t="shared" ref="Q9:Q48" si="1">K9+M9+O9</f>
        <v>12909006955</v>
      </c>
    </row>
    <row r="10" spans="1:17">
      <c r="A10" s="1" t="s">
        <v>142</v>
      </c>
      <c r="C10" s="15">
        <v>0</v>
      </c>
      <c r="D10" s="15"/>
      <c r="E10" s="15">
        <v>0</v>
      </c>
      <c r="F10" s="15"/>
      <c r="G10" s="15">
        <v>0</v>
      </c>
      <c r="H10" s="15"/>
      <c r="I10" s="15">
        <f t="shared" si="0"/>
        <v>0</v>
      </c>
      <c r="J10" s="15"/>
      <c r="K10" s="15">
        <v>0</v>
      </c>
      <c r="L10" s="15"/>
      <c r="M10" s="15">
        <v>0</v>
      </c>
      <c r="N10" s="15"/>
      <c r="O10" s="15">
        <v>4796407</v>
      </c>
      <c r="P10" s="15"/>
      <c r="Q10" s="15">
        <f t="shared" si="1"/>
        <v>4796407</v>
      </c>
    </row>
    <row r="11" spans="1:17">
      <c r="A11" s="1" t="s">
        <v>143</v>
      </c>
      <c r="C11" s="15">
        <v>0</v>
      </c>
      <c r="D11" s="15"/>
      <c r="E11" s="15">
        <v>0</v>
      </c>
      <c r="F11" s="15"/>
      <c r="G11" s="15">
        <v>0</v>
      </c>
      <c r="H11" s="15"/>
      <c r="I11" s="15">
        <f t="shared" si="0"/>
        <v>0</v>
      </c>
      <c r="J11" s="15"/>
      <c r="K11" s="15">
        <v>0</v>
      </c>
      <c r="L11" s="15"/>
      <c r="M11" s="15">
        <v>0</v>
      </c>
      <c r="N11" s="15"/>
      <c r="O11" s="15">
        <v>2130432</v>
      </c>
      <c r="P11" s="15"/>
      <c r="Q11" s="15">
        <f t="shared" si="1"/>
        <v>2130432</v>
      </c>
    </row>
    <row r="12" spans="1:17">
      <c r="A12" s="1" t="s">
        <v>144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f t="shared" si="0"/>
        <v>0</v>
      </c>
      <c r="J12" s="15"/>
      <c r="K12" s="15">
        <v>0</v>
      </c>
      <c r="L12" s="15"/>
      <c r="M12" s="15">
        <v>0</v>
      </c>
      <c r="N12" s="15"/>
      <c r="O12" s="15">
        <v>50027936</v>
      </c>
      <c r="P12" s="15"/>
      <c r="Q12" s="15">
        <f t="shared" si="1"/>
        <v>50027936</v>
      </c>
    </row>
    <row r="13" spans="1:17">
      <c r="A13" s="1" t="s">
        <v>121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f t="shared" si="0"/>
        <v>0</v>
      </c>
      <c r="J13" s="15"/>
      <c r="K13" s="15">
        <v>453867290</v>
      </c>
      <c r="L13" s="15"/>
      <c r="M13" s="15">
        <v>0</v>
      </c>
      <c r="N13" s="15"/>
      <c r="O13" s="15">
        <v>-516967705</v>
      </c>
      <c r="P13" s="15"/>
      <c r="Q13" s="15">
        <f t="shared" si="1"/>
        <v>-63100415</v>
      </c>
    </row>
    <row r="14" spans="1:17">
      <c r="A14" s="1" t="s">
        <v>145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f t="shared" si="0"/>
        <v>0</v>
      </c>
      <c r="J14" s="15"/>
      <c r="K14" s="15">
        <v>0</v>
      </c>
      <c r="L14" s="15"/>
      <c r="M14" s="15">
        <v>0</v>
      </c>
      <c r="N14" s="15"/>
      <c r="O14" s="15">
        <v>27885180</v>
      </c>
      <c r="P14" s="15"/>
      <c r="Q14" s="15">
        <f t="shared" si="1"/>
        <v>27885180</v>
      </c>
    </row>
    <row r="15" spans="1:17">
      <c r="A15" s="1" t="s">
        <v>146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f t="shared" si="0"/>
        <v>0</v>
      </c>
      <c r="J15" s="15"/>
      <c r="K15" s="15">
        <v>0</v>
      </c>
      <c r="L15" s="15"/>
      <c r="M15" s="15">
        <v>0</v>
      </c>
      <c r="N15" s="15"/>
      <c r="O15" s="15">
        <v>1343852</v>
      </c>
      <c r="P15" s="15"/>
      <c r="Q15" s="15">
        <f t="shared" si="1"/>
        <v>1343852</v>
      </c>
    </row>
    <row r="16" spans="1:17">
      <c r="A16" s="1" t="s">
        <v>119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25711796621</v>
      </c>
      <c r="L16" s="15"/>
      <c r="M16" s="15">
        <v>0</v>
      </c>
      <c r="N16" s="15"/>
      <c r="O16" s="15">
        <v>7689307264</v>
      </c>
      <c r="P16" s="15"/>
      <c r="Q16" s="15">
        <f t="shared" si="1"/>
        <v>33401103885</v>
      </c>
    </row>
    <row r="17" spans="1:17">
      <c r="A17" s="1" t="s">
        <v>147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5">
        <v>0</v>
      </c>
      <c r="L17" s="15"/>
      <c r="M17" s="15">
        <v>0</v>
      </c>
      <c r="N17" s="15"/>
      <c r="O17" s="15">
        <v>2280941</v>
      </c>
      <c r="P17" s="15"/>
      <c r="Q17" s="15">
        <f t="shared" si="1"/>
        <v>2280941</v>
      </c>
    </row>
    <row r="18" spans="1:17">
      <c r="A18" s="1" t="s">
        <v>148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f t="shared" si="0"/>
        <v>0</v>
      </c>
      <c r="J18" s="15"/>
      <c r="K18" s="15">
        <v>0</v>
      </c>
      <c r="L18" s="15"/>
      <c r="M18" s="15">
        <v>0</v>
      </c>
      <c r="N18" s="15"/>
      <c r="O18" s="15">
        <v>1071616638</v>
      </c>
      <c r="P18" s="15"/>
      <c r="Q18" s="15">
        <f t="shared" si="1"/>
        <v>1071616638</v>
      </c>
    </row>
    <row r="19" spans="1:17">
      <c r="A19" s="1" t="s">
        <v>149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f t="shared" si="0"/>
        <v>0</v>
      </c>
      <c r="J19" s="15"/>
      <c r="K19" s="15">
        <v>0</v>
      </c>
      <c r="L19" s="15"/>
      <c r="M19" s="15">
        <v>0</v>
      </c>
      <c r="N19" s="15"/>
      <c r="O19" s="15">
        <v>1499538147</v>
      </c>
      <c r="P19" s="15"/>
      <c r="Q19" s="15">
        <f t="shared" si="1"/>
        <v>1499538147</v>
      </c>
    </row>
    <row r="20" spans="1:17">
      <c r="A20" s="1" t="s">
        <v>150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f t="shared" si="0"/>
        <v>0</v>
      </c>
      <c r="J20" s="15"/>
      <c r="K20" s="15">
        <v>0</v>
      </c>
      <c r="L20" s="15"/>
      <c r="M20" s="15">
        <v>0</v>
      </c>
      <c r="N20" s="15"/>
      <c r="O20" s="15">
        <v>-618937618</v>
      </c>
      <c r="P20" s="15"/>
      <c r="Q20" s="15">
        <f t="shared" si="1"/>
        <v>-618937618</v>
      </c>
    </row>
    <row r="21" spans="1:17">
      <c r="A21" s="1" t="s">
        <v>151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0</v>
      </c>
      <c r="L21" s="15"/>
      <c r="M21" s="15">
        <v>0</v>
      </c>
      <c r="N21" s="15"/>
      <c r="O21" s="15">
        <v>13163692948</v>
      </c>
      <c r="P21" s="15"/>
      <c r="Q21" s="15">
        <f t="shared" si="1"/>
        <v>13163692948</v>
      </c>
    </row>
    <row r="22" spans="1:17">
      <c r="A22" s="1" t="s">
        <v>117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f t="shared" si="0"/>
        <v>0</v>
      </c>
      <c r="J22" s="15"/>
      <c r="K22" s="15">
        <v>37828264</v>
      </c>
      <c r="L22" s="15"/>
      <c r="M22" s="15">
        <v>0</v>
      </c>
      <c r="N22" s="15"/>
      <c r="O22" s="15">
        <v>94448682</v>
      </c>
      <c r="P22" s="15"/>
      <c r="Q22" s="15">
        <f t="shared" si="1"/>
        <v>132276946</v>
      </c>
    </row>
    <row r="23" spans="1:17">
      <c r="A23" s="1" t="s">
        <v>152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f t="shared" si="0"/>
        <v>0</v>
      </c>
      <c r="J23" s="15"/>
      <c r="K23" s="15">
        <v>0</v>
      </c>
      <c r="L23" s="15"/>
      <c r="M23" s="15">
        <v>0</v>
      </c>
      <c r="N23" s="15"/>
      <c r="O23" s="15">
        <v>1215994563</v>
      </c>
      <c r="P23" s="15"/>
      <c r="Q23" s="15">
        <f t="shared" si="1"/>
        <v>1215994563</v>
      </c>
    </row>
    <row r="24" spans="1:17">
      <c r="A24" s="1" t="s">
        <v>33</v>
      </c>
      <c r="C24" s="15">
        <v>0</v>
      </c>
      <c r="D24" s="15"/>
      <c r="E24" s="15">
        <v>347697</v>
      </c>
      <c r="F24" s="15"/>
      <c r="G24" s="15">
        <v>0</v>
      </c>
      <c r="H24" s="15"/>
      <c r="I24" s="15">
        <f t="shared" si="0"/>
        <v>347697</v>
      </c>
      <c r="J24" s="15"/>
      <c r="K24" s="15">
        <v>0</v>
      </c>
      <c r="L24" s="15"/>
      <c r="M24" s="15">
        <v>3429566</v>
      </c>
      <c r="N24" s="15"/>
      <c r="O24" s="15">
        <v>544655612</v>
      </c>
      <c r="P24" s="15"/>
      <c r="Q24" s="15">
        <f t="shared" si="1"/>
        <v>548085178</v>
      </c>
    </row>
    <row r="25" spans="1:17">
      <c r="A25" s="1" t="s">
        <v>37</v>
      </c>
      <c r="C25" s="15">
        <v>0</v>
      </c>
      <c r="D25" s="15"/>
      <c r="E25" s="15">
        <v>47948308</v>
      </c>
      <c r="F25" s="15"/>
      <c r="G25" s="15">
        <v>0</v>
      </c>
      <c r="H25" s="15"/>
      <c r="I25" s="15">
        <f t="shared" si="0"/>
        <v>47948308</v>
      </c>
      <c r="J25" s="15"/>
      <c r="K25" s="15">
        <v>0</v>
      </c>
      <c r="L25" s="15"/>
      <c r="M25" s="15">
        <v>561835148</v>
      </c>
      <c r="N25" s="15"/>
      <c r="O25" s="15">
        <v>5113278059</v>
      </c>
      <c r="P25" s="15"/>
      <c r="Q25" s="15">
        <f t="shared" si="1"/>
        <v>5675113207</v>
      </c>
    </row>
    <row r="26" spans="1:17">
      <c r="A26" s="1" t="s">
        <v>153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f t="shared" si="0"/>
        <v>0</v>
      </c>
      <c r="J26" s="15"/>
      <c r="K26" s="15">
        <v>0</v>
      </c>
      <c r="L26" s="15"/>
      <c r="M26" s="15">
        <v>0</v>
      </c>
      <c r="N26" s="15"/>
      <c r="O26" s="15">
        <v>3702677773</v>
      </c>
      <c r="P26" s="15"/>
      <c r="Q26" s="15">
        <f t="shared" si="1"/>
        <v>3702677773</v>
      </c>
    </row>
    <row r="27" spans="1:17">
      <c r="A27" s="1" t="s">
        <v>154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f t="shared" si="0"/>
        <v>0</v>
      </c>
      <c r="J27" s="15"/>
      <c r="K27" s="15">
        <v>0</v>
      </c>
      <c r="L27" s="15"/>
      <c r="M27" s="15">
        <v>0</v>
      </c>
      <c r="N27" s="15"/>
      <c r="O27" s="15">
        <v>981443084</v>
      </c>
      <c r="P27" s="15"/>
      <c r="Q27" s="15">
        <f t="shared" si="1"/>
        <v>981443084</v>
      </c>
    </row>
    <row r="28" spans="1:17">
      <c r="A28" s="1" t="s">
        <v>27</v>
      </c>
      <c r="C28" s="15">
        <v>0</v>
      </c>
      <c r="D28" s="15"/>
      <c r="E28" s="15">
        <v>45184809</v>
      </c>
      <c r="F28" s="15"/>
      <c r="G28" s="15">
        <v>0</v>
      </c>
      <c r="H28" s="15"/>
      <c r="I28" s="15">
        <f t="shared" si="0"/>
        <v>45184809</v>
      </c>
      <c r="J28" s="15"/>
      <c r="K28" s="15">
        <v>0</v>
      </c>
      <c r="L28" s="15"/>
      <c r="M28" s="15">
        <v>607041352</v>
      </c>
      <c r="N28" s="15"/>
      <c r="O28" s="15">
        <v>1590978387</v>
      </c>
      <c r="P28" s="15"/>
      <c r="Q28" s="15">
        <f t="shared" si="1"/>
        <v>2198019739</v>
      </c>
    </row>
    <row r="29" spans="1:17">
      <c r="A29" s="1" t="s">
        <v>30</v>
      </c>
      <c r="C29" s="15">
        <v>0</v>
      </c>
      <c r="D29" s="15"/>
      <c r="E29" s="15">
        <v>225959038</v>
      </c>
      <c r="F29" s="15"/>
      <c r="G29" s="15">
        <v>0</v>
      </c>
      <c r="H29" s="15"/>
      <c r="I29" s="15">
        <f t="shared" si="0"/>
        <v>225959038</v>
      </c>
      <c r="J29" s="15"/>
      <c r="K29" s="15">
        <v>0</v>
      </c>
      <c r="L29" s="15"/>
      <c r="M29" s="15">
        <v>750567784</v>
      </c>
      <c r="N29" s="15"/>
      <c r="O29" s="15">
        <v>2223818863</v>
      </c>
      <c r="P29" s="15"/>
      <c r="Q29" s="15">
        <f t="shared" si="1"/>
        <v>2974386647</v>
      </c>
    </row>
    <row r="30" spans="1:17">
      <c r="A30" s="1" t="s">
        <v>155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f t="shared" si="0"/>
        <v>0</v>
      </c>
      <c r="J30" s="15"/>
      <c r="K30" s="15">
        <v>0</v>
      </c>
      <c r="L30" s="15"/>
      <c r="M30" s="15">
        <v>0</v>
      </c>
      <c r="N30" s="15"/>
      <c r="O30" s="15">
        <v>1583516937</v>
      </c>
      <c r="P30" s="15"/>
      <c r="Q30" s="15">
        <f t="shared" si="1"/>
        <v>1583516937</v>
      </c>
    </row>
    <row r="31" spans="1:17">
      <c r="A31" s="1" t="s">
        <v>115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f t="shared" si="0"/>
        <v>0</v>
      </c>
      <c r="J31" s="15"/>
      <c r="K31" s="15">
        <v>3820286</v>
      </c>
      <c r="L31" s="15"/>
      <c r="M31" s="15">
        <v>0</v>
      </c>
      <c r="N31" s="15"/>
      <c r="O31" s="15">
        <v>108667063</v>
      </c>
      <c r="P31" s="15"/>
      <c r="Q31" s="15">
        <f t="shared" si="1"/>
        <v>112487349</v>
      </c>
    </row>
    <row r="32" spans="1:17">
      <c r="A32" s="1" t="s">
        <v>156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f t="shared" si="0"/>
        <v>0</v>
      </c>
      <c r="J32" s="15"/>
      <c r="K32" s="15">
        <v>0</v>
      </c>
      <c r="L32" s="15"/>
      <c r="M32" s="15">
        <v>0</v>
      </c>
      <c r="N32" s="15"/>
      <c r="O32" s="15">
        <v>5774163947</v>
      </c>
      <c r="P32" s="15"/>
      <c r="Q32" s="15">
        <f t="shared" si="1"/>
        <v>5774163947</v>
      </c>
    </row>
    <row r="33" spans="1:17">
      <c r="A33" s="1" t="s">
        <v>157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f t="shared" si="0"/>
        <v>0</v>
      </c>
      <c r="J33" s="15"/>
      <c r="K33" s="15">
        <v>0</v>
      </c>
      <c r="L33" s="15"/>
      <c r="M33" s="15">
        <v>0</v>
      </c>
      <c r="N33" s="15"/>
      <c r="O33" s="15">
        <v>8720281380</v>
      </c>
      <c r="P33" s="15"/>
      <c r="Q33" s="15">
        <f t="shared" si="1"/>
        <v>8720281380</v>
      </c>
    </row>
    <row r="34" spans="1:17">
      <c r="A34" s="1" t="s">
        <v>158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f t="shared" si="0"/>
        <v>0</v>
      </c>
      <c r="J34" s="15"/>
      <c r="K34" s="15">
        <v>0</v>
      </c>
      <c r="L34" s="15"/>
      <c r="M34" s="15">
        <v>0</v>
      </c>
      <c r="N34" s="15"/>
      <c r="O34" s="15">
        <v>39871399507</v>
      </c>
      <c r="P34" s="15"/>
      <c r="Q34" s="15">
        <f t="shared" si="1"/>
        <v>39871399507</v>
      </c>
    </row>
    <row r="35" spans="1:17">
      <c r="A35" s="1" t="s">
        <v>159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f t="shared" si="0"/>
        <v>0</v>
      </c>
      <c r="J35" s="15"/>
      <c r="K35" s="15">
        <v>0</v>
      </c>
      <c r="L35" s="15"/>
      <c r="M35" s="15">
        <v>0</v>
      </c>
      <c r="N35" s="15"/>
      <c r="O35" s="15">
        <v>9676771121</v>
      </c>
      <c r="P35" s="15"/>
      <c r="Q35" s="15">
        <f t="shared" si="1"/>
        <v>9676771121</v>
      </c>
    </row>
    <row r="36" spans="1:17">
      <c r="A36" s="1" t="s">
        <v>160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f t="shared" si="0"/>
        <v>0</v>
      </c>
      <c r="J36" s="15"/>
      <c r="K36" s="15">
        <v>0</v>
      </c>
      <c r="L36" s="15"/>
      <c r="M36" s="15">
        <v>0</v>
      </c>
      <c r="N36" s="15"/>
      <c r="O36" s="15">
        <v>1897999993</v>
      </c>
      <c r="P36" s="15"/>
      <c r="Q36" s="15">
        <f t="shared" si="1"/>
        <v>1897999993</v>
      </c>
    </row>
    <row r="37" spans="1:17">
      <c r="A37" s="1" t="s">
        <v>161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f t="shared" si="0"/>
        <v>0</v>
      </c>
      <c r="J37" s="15"/>
      <c r="K37" s="15">
        <v>0</v>
      </c>
      <c r="L37" s="15"/>
      <c r="M37" s="15">
        <v>0</v>
      </c>
      <c r="N37" s="15"/>
      <c r="O37" s="15">
        <v>37336186647</v>
      </c>
      <c r="P37" s="15"/>
      <c r="Q37" s="15">
        <f t="shared" si="1"/>
        <v>37336186647</v>
      </c>
    </row>
    <row r="38" spans="1:17">
      <c r="A38" s="1" t="s">
        <v>162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f t="shared" si="0"/>
        <v>0</v>
      </c>
      <c r="J38" s="15"/>
      <c r="K38" s="15">
        <v>0</v>
      </c>
      <c r="L38" s="15"/>
      <c r="M38" s="15">
        <v>0</v>
      </c>
      <c r="N38" s="15"/>
      <c r="O38" s="15">
        <v>1601522500</v>
      </c>
      <c r="P38" s="15"/>
      <c r="Q38" s="15">
        <f t="shared" si="1"/>
        <v>1601522500</v>
      </c>
    </row>
    <row r="39" spans="1:17">
      <c r="A39" s="1" t="s">
        <v>163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f t="shared" si="0"/>
        <v>0</v>
      </c>
      <c r="J39" s="15"/>
      <c r="K39" s="15">
        <v>0</v>
      </c>
      <c r="L39" s="15"/>
      <c r="M39" s="15">
        <v>0</v>
      </c>
      <c r="N39" s="15"/>
      <c r="O39" s="15">
        <v>2898473627</v>
      </c>
      <c r="P39" s="15"/>
      <c r="Q39" s="15">
        <f t="shared" si="1"/>
        <v>2898473627</v>
      </c>
    </row>
    <row r="40" spans="1:17">
      <c r="A40" s="1" t="s">
        <v>164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f t="shared" si="0"/>
        <v>0</v>
      </c>
      <c r="J40" s="15"/>
      <c r="K40" s="15">
        <v>0</v>
      </c>
      <c r="L40" s="15"/>
      <c r="M40" s="15">
        <v>0</v>
      </c>
      <c r="N40" s="15"/>
      <c r="O40" s="15">
        <v>26310669551</v>
      </c>
      <c r="P40" s="15"/>
      <c r="Q40" s="15">
        <f t="shared" si="1"/>
        <v>26310669551</v>
      </c>
    </row>
    <row r="41" spans="1:17">
      <c r="A41" s="1" t="s">
        <v>165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f t="shared" si="0"/>
        <v>0</v>
      </c>
      <c r="J41" s="15"/>
      <c r="K41" s="15">
        <v>0</v>
      </c>
      <c r="L41" s="15"/>
      <c r="M41" s="15">
        <v>0</v>
      </c>
      <c r="N41" s="15"/>
      <c r="O41" s="15">
        <v>7613328055</v>
      </c>
      <c r="P41" s="15"/>
      <c r="Q41" s="15">
        <f t="shared" si="1"/>
        <v>7613328055</v>
      </c>
    </row>
    <row r="42" spans="1:17">
      <c r="A42" s="1" t="s">
        <v>166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f t="shared" si="0"/>
        <v>0</v>
      </c>
      <c r="J42" s="15"/>
      <c r="K42" s="15">
        <v>0</v>
      </c>
      <c r="L42" s="15"/>
      <c r="M42" s="15">
        <v>0</v>
      </c>
      <c r="N42" s="15"/>
      <c r="O42" s="15">
        <v>11334098642</v>
      </c>
      <c r="P42" s="15"/>
      <c r="Q42" s="15">
        <f t="shared" si="1"/>
        <v>11334098642</v>
      </c>
    </row>
    <row r="43" spans="1:17">
      <c r="A43" s="1" t="s">
        <v>55</v>
      </c>
      <c r="C43" s="15">
        <v>260608750</v>
      </c>
      <c r="D43" s="15"/>
      <c r="E43" s="15">
        <v>-301449364</v>
      </c>
      <c r="F43" s="15"/>
      <c r="G43" s="15">
        <v>0</v>
      </c>
      <c r="H43" s="15"/>
      <c r="I43" s="15">
        <f t="shared" si="0"/>
        <v>-40840614</v>
      </c>
      <c r="J43" s="15"/>
      <c r="K43" s="15">
        <v>260608750</v>
      </c>
      <c r="L43" s="15"/>
      <c r="M43" s="15">
        <v>-301449364</v>
      </c>
      <c r="N43" s="15"/>
      <c r="O43" s="15">
        <v>0</v>
      </c>
      <c r="P43" s="15"/>
      <c r="Q43" s="15">
        <f t="shared" si="1"/>
        <v>-40840614</v>
      </c>
    </row>
    <row r="44" spans="1:17">
      <c r="A44" s="1" t="s">
        <v>46</v>
      </c>
      <c r="C44" s="15">
        <v>3192102739</v>
      </c>
      <c r="D44" s="15"/>
      <c r="E44" s="15">
        <v>-1262366153</v>
      </c>
      <c r="F44" s="15"/>
      <c r="G44" s="15">
        <v>0</v>
      </c>
      <c r="H44" s="15"/>
      <c r="I44" s="15">
        <f t="shared" si="0"/>
        <v>1929736586</v>
      </c>
      <c r="J44" s="15"/>
      <c r="K44" s="15">
        <v>3610841917</v>
      </c>
      <c r="L44" s="15"/>
      <c r="M44" s="15">
        <v>-17494381085</v>
      </c>
      <c r="N44" s="15"/>
      <c r="O44" s="15">
        <v>0</v>
      </c>
      <c r="P44" s="15"/>
      <c r="Q44" s="15">
        <f t="shared" si="1"/>
        <v>-13883539168</v>
      </c>
    </row>
    <row r="45" spans="1:17">
      <c r="A45" s="1" t="s">
        <v>38</v>
      </c>
      <c r="C45" s="15">
        <v>1355233772</v>
      </c>
      <c r="D45" s="15"/>
      <c r="E45" s="15">
        <v>-651370212</v>
      </c>
      <c r="F45" s="15"/>
      <c r="G45" s="15">
        <v>0</v>
      </c>
      <c r="H45" s="15"/>
      <c r="I45" s="15">
        <f t="shared" si="0"/>
        <v>703863560</v>
      </c>
      <c r="J45" s="15"/>
      <c r="K45" s="15">
        <v>7076740180</v>
      </c>
      <c r="L45" s="15"/>
      <c r="M45" s="15">
        <v>-1246251323</v>
      </c>
      <c r="N45" s="15"/>
      <c r="O45" s="15">
        <v>0</v>
      </c>
      <c r="P45" s="15"/>
      <c r="Q45" s="15">
        <f t="shared" si="1"/>
        <v>5830488857</v>
      </c>
    </row>
    <row r="46" spans="1:17">
      <c r="A46" s="1" t="s">
        <v>41</v>
      </c>
      <c r="C46" s="15">
        <v>2354810341</v>
      </c>
      <c r="D46" s="15"/>
      <c r="E46" s="15">
        <v>1841480604</v>
      </c>
      <c r="F46" s="15"/>
      <c r="G46" s="15">
        <v>0</v>
      </c>
      <c r="H46" s="15"/>
      <c r="I46" s="15">
        <f t="shared" si="0"/>
        <v>4196290945</v>
      </c>
      <c r="J46" s="15"/>
      <c r="K46" s="15">
        <v>15972815134</v>
      </c>
      <c r="L46" s="15"/>
      <c r="M46" s="15">
        <v>2644541719</v>
      </c>
      <c r="N46" s="15"/>
      <c r="O46" s="15">
        <v>0</v>
      </c>
      <c r="P46" s="15"/>
      <c r="Q46" s="15">
        <f t="shared" si="1"/>
        <v>18617356853</v>
      </c>
    </row>
    <row r="47" spans="1:17">
      <c r="A47" s="1" t="s">
        <v>23</v>
      </c>
      <c r="C47" s="15">
        <v>1188101175</v>
      </c>
      <c r="D47" s="15"/>
      <c r="E47" s="15">
        <v>1036581950</v>
      </c>
      <c r="F47" s="15"/>
      <c r="G47" s="15">
        <v>0</v>
      </c>
      <c r="H47" s="15"/>
      <c r="I47" s="15">
        <f t="shared" si="0"/>
        <v>2224683125</v>
      </c>
      <c r="J47" s="15"/>
      <c r="K47" s="15">
        <v>8999231644</v>
      </c>
      <c r="L47" s="15"/>
      <c r="M47" s="15">
        <v>3165960213</v>
      </c>
      <c r="N47" s="15"/>
      <c r="O47" s="15">
        <v>0</v>
      </c>
      <c r="P47" s="15"/>
      <c r="Q47" s="15">
        <f t="shared" si="1"/>
        <v>12165191857</v>
      </c>
    </row>
    <row r="48" spans="1:17">
      <c r="A48" s="1" t="s">
        <v>52</v>
      </c>
      <c r="C48" s="15">
        <v>0</v>
      </c>
      <c r="D48" s="15"/>
      <c r="E48" s="15">
        <v>-1597836125</v>
      </c>
      <c r="F48" s="15"/>
      <c r="G48" s="15">
        <v>0</v>
      </c>
      <c r="H48" s="15"/>
      <c r="I48" s="15">
        <f t="shared" si="0"/>
        <v>-1597836125</v>
      </c>
      <c r="J48" s="15"/>
      <c r="K48" s="15">
        <v>0</v>
      </c>
      <c r="L48" s="15"/>
      <c r="M48" s="15">
        <v>-1597836125</v>
      </c>
      <c r="N48" s="15"/>
      <c r="O48" s="15">
        <v>0</v>
      </c>
      <c r="P48" s="15"/>
      <c r="Q48" s="15">
        <f t="shared" si="1"/>
        <v>-1597836125</v>
      </c>
    </row>
    <row r="49" spans="1:17">
      <c r="A49" s="1" t="s">
        <v>58</v>
      </c>
      <c r="C49" s="16">
        <f>SUM(C8:C48)</f>
        <v>8436425711</v>
      </c>
      <c r="D49" s="15"/>
      <c r="E49" s="16">
        <f>SUM(E8:E48)</f>
        <v>-615519448</v>
      </c>
      <c r="F49" s="15"/>
      <c r="G49" s="16">
        <f>SUM(G8:G48)</f>
        <v>13214246315</v>
      </c>
      <c r="H49" s="15"/>
      <c r="I49" s="16">
        <f>SUM(I8:I48)</f>
        <v>21035152578</v>
      </c>
      <c r="J49" s="15"/>
      <c r="K49" s="16">
        <f>SUM(K8:K48)</f>
        <v>63490166557</v>
      </c>
      <c r="L49" s="15"/>
      <c r="M49" s="16">
        <f>SUM(M8:M48)</f>
        <v>-12906542115</v>
      </c>
      <c r="N49" s="15"/>
      <c r="O49" s="16">
        <f>SUM(O8:O48)</f>
        <v>206182015219</v>
      </c>
      <c r="P49" s="15"/>
      <c r="Q49" s="16">
        <f>SUM(Q8:Q48)</f>
        <v>256765639661</v>
      </c>
    </row>
    <row r="50" spans="1:17">
      <c r="C50" s="17"/>
      <c r="E50" s="17"/>
      <c r="G50" s="17"/>
      <c r="K50" s="17"/>
      <c r="M50" s="17"/>
      <c r="O50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11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  <c r="F3" s="22" t="s">
        <v>106</v>
      </c>
      <c r="G3" s="22" t="s">
        <v>106</v>
      </c>
      <c r="H3" s="22" t="s">
        <v>106</v>
      </c>
      <c r="I3" s="22" t="s">
        <v>106</v>
      </c>
      <c r="J3" s="22" t="s">
        <v>106</v>
      </c>
      <c r="K3" s="22" t="s">
        <v>106</v>
      </c>
    </row>
    <row r="4" spans="1:11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11" ht="24.75">
      <c r="A6" s="21" t="s">
        <v>173</v>
      </c>
      <c r="B6" s="21" t="s">
        <v>173</v>
      </c>
      <c r="C6" s="21" t="s">
        <v>173</v>
      </c>
      <c r="E6" s="21" t="s">
        <v>108</v>
      </c>
      <c r="F6" s="21" t="s">
        <v>108</v>
      </c>
      <c r="G6" s="21" t="s">
        <v>108</v>
      </c>
      <c r="I6" s="21" t="s">
        <v>109</v>
      </c>
      <c r="J6" s="21" t="s">
        <v>109</v>
      </c>
      <c r="K6" s="21" t="s">
        <v>109</v>
      </c>
    </row>
    <row r="7" spans="1:11" ht="25.5" thickBot="1">
      <c r="A7" s="21" t="s">
        <v>174</v>
      </c>
      <c r="C7" s="21" t="s">
        <v>72</v>
      </c>
      <c r="E7" s="21" t="s">
        <v>175</v>
      </c>
      <c r="G7" s="21" t="s">
        <v>176</v>
      </c>
      <c r="I7" s="21" t="s">
        <v>175</v>
      </c>
      <c r="K7" s="21" t="s">
        <v>176</v>
      </c>
    </row>
    <row r="8" spans="1:11">
      <c r="A8" s="1" t="s">
        <v>78</v>
      </c>
      <c r="C8" s="1" t="s">
        <v>79</v>
      </c>
      <c r="E8" s="6">
        <v>38499</v>
      </c>
      <c r="G8" s="7">
        <f>E8/$E$13</f>
        <v>1.9742049546818507E-5</v>
      </c>
      <c r="I8" s="6">
        <v>4785073</v>
      </c>
      <c r="K8" s="7">
        <f>I8/$I$13</f>
        <v>1.2249912331646186E-3</v>
      </c>
    </row>
    <row r="9" spans="1:11">
      <c r="A9" s="1" t="s">
        <v>86</v>
      </c>
      <c r="C9" s="1" t="s">
        <v>87</v>
      </c>
      <c r="E9" s="6">
        <v>274967367</v>
      </c>
      <c r="G9" s="7">
        <f t="shared" ref="G9:G12" si="0">E9/$E$13</f>
        <v>0.14100156843222494</v>
      </c>
      <c r="I9" s="6">
        <v>697504102</v>
      </c>
      <c r="K9" s="7">
        <f t="shared" ref="K9:K12" si="1">I9/$I$13</f>
        <v>0.17856287877872709</v>
      </c>
    </row>
    <row r="10" spans="1:11">
      <c r="A10" s="1" t="s">
        <v>90</v>
      </c>
      <c r="C10" s="1" t="s">
        <v>91</v>
      </c>
      <c r="E10" s="6">
        <v>575067</v>
      </c>
      <c r="G10" s="7">
        <f t="shared" si="0"/>
        <v>2.9489080772851967E-4</v>
      </c>
      <c r="I10" s="6">
        <v>5893428</v>
      </c>
      <c r="K10" s="7">
        <f t="shared" si="1"/>
        <v>1.5087330189710569E-3</v>
      </c>
    </row>
    <row r="11" spans="1:11">
      <c r="A11" s="1" t="s">
        <v>94</v>
      </c>
      <c r="C11" s="1" t="s">
        <v>98</v>
      </c>
      <c r="E11" s="6">
        <v>1595616436</v>
      </c>
      <c r="G11" s="7">
        <f t="shared" si="0"/>
        <v>0.8182222586880169</v>
      </c>
      <c r="I11" s="6">
        <v>3119123284</v>
      </c>
      <c r="K11" s="7">
        <f t="shared" si="1"/>
        <v>0.79850373819994702</v>
      </c>
    </row>
    <row r="12" spans="1:11" ht="24.75" thickBot="1">
      <c r="A12" s="1" t="s">
        <v>101</v>
      </c>
      <c r="C12" s="1" t="s">
        <v>103</v>
      </c>
      <c r="E12" s="6">
        <v>78904109</v>
      </c>
      <c r="G12" s="7">
        <f t="shared" si="0"/>
        <v>4.0461540022482874E-2</v>
      </c>
      <c r="I12" s="6">
        <v>78904109</v>
      </c>
      <c r="K12" s="7">
        <f t="shared" si="1"/>
        <v>2.0199658769190248E-2</v>
      </c>
    </row>
    <row r="13" spans="1:11" ht="24.75" thickBot="1">
      <c r="A13" s="1" t="s">
        <v>58</v>
      </c>
      <c r="C13" s="1" t="s">
        <v>58</v>
      </c>
      <c r="E13" s="10">
        <f>SUM(E8:E12)</f>
        <v>1950101478</v>
      </c>
      <c r="G13" s="19">
        <f>SUM(G8:G12)</f>
        <v>1</v>
      </c>
      <c r="I13" s="10">
        <f>SUM(I8:I12)</f>
        <v>3906209996</v>
      </c>
      <c r="K13" s="19">
        <f>SUM(K8:K12)</f>
        <v>1</v>
      </c>
    </row>
    <row r="14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5" sqref="C5:E6"/>
    </sheetView>
  </sheetViews>
  <sheetFormatPr defaultRowHeight="24"/>
  <cols>
    <col min="1" max="1" width="31" style="1" bestFit="1" customWidth="1"/>
    <col min="2" max="2" width="1" style="1" customWidth="1"/>
    <col min="3" max="3" width="16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</row>
    <row r="3" spans="1:5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</row>
    <row r="4" spans="1:5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</row>
    <row r="5" spans="1:5" ht="24.75">
      <c r="C5" s="2"/>
      <c r="D5" s="2"/>
      <c r="E5" s="2" t="s">
        <v>185</v>
      </c>
    </row>
    <row r="6" spans="1:5" ht="24.75">
      <c r="A6" s="21" t="s">
        <v>177</v>
      </c>
      <c r="C6" s="21" t="s">
        <v>108</v>
      </c>
      <c r="D6" s="2"/>
      <c r="E6" s="20" t="s">
        <v>186</v>
      </c>
    </row>
    <row r="7" spans="1:5" ht="24.75">
      <c r="A7" s="21" t="s">
        <v>177</v>
      </c>
      <c r="C7" s="21" t="s">
        <v>75</v>
      </c>
      <c r="D7" s="5"/>
      <c r="E7" s="21" t="s">
        <v>75</v>
      </c>
    </row>
    <row r="8" spans="1:5">
      <c r="A8" s="1" t="s">
        <v>178</v>
      </c>
      <c r="C8" s="6">
        <v>430000</v>
      </c>
      <c r="D8" s="5"/>
      <c r="E8" s="6">
        <v>5272567</v>
      </c>
    </row>
    <row r="9" spans="1:5">
      <c r="A9" s="1" t="s">
        <v>58</v>
      </c>
      <c r="C9" s="10">
        <f>SUM(C8:C8)</f>
        <v>430000</v>
      </c>
      <c r="D9" s="5"/>
      <c r="E9" s="10">
        <f>SUM(E8:E8)</f>
        <v>5272567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tabSelected="1" topLeftCell="A4" workbookViewId="0">
      <selection activeCell="G9" sqref="G9"/>
    </sheetView>
  </sheetViews>
  <sheetFormatPr defaultRowHeight="24"/>
  <cols>
    <col min="1" max="1" width="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7" ht="24.75">
      <c r="A3" s="22" t="s">
        <v>106</v>
      </c>
      <c r="B3" s="22" t="s">
        <v>106</v>
      </c>
      <c r="C3" s="22" t="s">
        <v>106</v>
      </c>
      <c r="D3" s="22" t="s">
        <v>106</v>
      </c>
      <c r="E3" s="22" t="s">
        <v>106</v>
      </c>
      <c r="F3" s="22" t="s">
        <v>106</v>
      </c>
      <c r="G3" s="22" t="s">
        <v>106</v>
      </c>
    </row>
    <row r="4" spans="1:7" ht="24.7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7" ht="24.75">
      <c r="A6" s="21" t="s">
        <v>110</v>
      </c>
      <c r="C6" s="21" t="s">
        <v>75</v>
      </c>
      <c r="E6" s="21" t="s">
        <v>170</v>
      </c>
      <c r="G6" s="21" t="s">
        <v>12</v>
      </c>
    </row>
    <row r="7" spans="1:7">
      <c r="A7" s="1" t="s">
        <v>179</v>
      </c>
      <c r="C7" s="6">
        <v>0</v>
      </c>
      <c r="D7" s="5"/>
      <c r="E7" s="7">
        <f>C7/$C$11</f>
        <v>0</v>
      </c>
      <c r="F7" s="5"/>
      <c r="G7" s="7">
        <v>0</v>
      </c>
    </row>
    <row r="8" spans="1:7">
      <c r="A8" s="1" t="s">
        <v>180</v>
      </c>
      <c r="C8" s="6">
        <f>'سرمایه‌گذاری در اوراق بهادار'!I49</f>
        <v>21035152578</v>
      </c>
      <c r="D8" s="5"/>
      <c r="E8" s="7">
        <f t="shared" ref="E8:E10" si="0">C8/$C$11</f>
        <v>0.91514146486796211</v>
      </c>
      <c r="F8" s="5"/>
      <c r="G8" s="7">
        <v>2.5099233702482571E-2</v>
      </c>
    </row>
    <row r="9" spans="1:7">
      <c r="A9" s="1" t="s">
        <v>181</v>
      </c>
      <c r="C9" s="6">
        <f>'درآمد سپرده بانکی'!E13</f>
        <v>1950101478</v>
      </c>
      <c r="D9" s="5"/>
      <c r="E9" s="7">
        <f t="shared" si="0"/>
        <v>8.4839827835837711E-2</v>
      </c>
      <c r="F9" s="5"/>
      <c r="G9" s="7">
        <v>2.3268693943808041E-3</v>
      </c>
    </row>
    <row r="10" spans="1:7">
      <c r="A10" s="1" t="s">
        <v>177</v>
      </c>
      <c r="C10" s="6">
        <f>'سایر درآمدها'!C9</f>
        <v>430000</v>
      </c>
      <c r="D10" s="5"/>
      <c r="E10" s="7">
        <f t="shared" si="0"/>
        <v>1.8707296200208416E-5</v>
      </c>
      <c r="F10" s="5"/>
      <c r="G10" s="7">
        <v>5.1307783254946377E-7</v>
      </c>
    </row>
    <row r="11" spans="1:7">
      <c r="A11" s="1" t="s">
        <v>58</v>
      </c>
      <c r="C11" s="10">
        <f>SUM(C7:C10)</f>
        <v>22985684056</v>
      </c>
      <c r="D11" s="5"/>
      <c r="E11" s="8">
        <f>SUM(E7:E10)</f>
        <v>1</v>
      </c>
      <c r="F11" s="5"/>
      <c r="G11" s="19">
        <f>SUM(G7:G10)</f>
        <v>2.7426616174695925E-2</v>
      </c>
    </row>
    <row r="12" spans="1:7">
      <c r="C12" s="5"/>
      <c r="D12" s="5"/>
      <c r="E12" s="5"/>
      <c r="F12" s="5"/>
      <c r="G12" s="5"/>
    </row>
    <row r="13" spans="1:7">
      <c r="C13" s="5"/>
      <c r="D13" s="5"/>
      <c r="E13" s="5"/>
      <c r="F13" s="5"/>
      <c r="G13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2024-02-27T12:21:51Z</dcterms:created>
  <dcterms:modified xsi:type="dcterms:W3CDTF">2024-02-28T08:49:52Z</dcterms:modified>
</cp:coreProperties>
</file>