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F71EB24F-05AC-4CC0-85DA-8F00F00AEB4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اوراق مشارکت" sheetId="3" r:id="rId1"/>
    <sheet name="تعدیل قیمت" sheetId="4" r:id="rId2"/>
    <sheet name="سپرده" sheetId="6" r:id="rId3"/>
    <sheet name="جمع درآمدها" sheetId="15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اوراق بهادار" sheetId="12" r:id="rId8"/>
    <sheet name="درآمد سپرده بانکی" sheetId="13" r:id="rId9"/>
    <sheet name="سایر درآمدها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K17" i="13"/>
  <c r="K9" i="13"/>
  <c r="K10" i="13"/>
  <c r="K11" i="13"/>
  <c r="K12" i="13"/>
  <c r="K13" i="13"/>
  <c r="K14" i="13"/>
  <c r="K15" i="13"/>
  <c r="K16" i="13"/>
  <c r="K8" i="13"/>
  <c r="G17" i="13"/>
  <c r="M18" i="7"/>
  <c r="M23" i="7" s="1"/>
  <c r="S19" i="6"/>
  <c r="K12" i="4"/>
  <c r="AK18" i="3"/>
  <c r="I17" i="13"/>
  <c r="E17" i="13"/>
  <c r="Q19" i="12"/>
  <c r="O19" i="12"/>
  <c r="M19" i="12"/>
  <c r="K19" i="12"/>
  <c r="I19" i="12"/>
  <c r="G19" i="12"/>
  <c r="E19" i="12"/>
  <c r="C19" i="12"/>
  <c r="Q12" i="10"/>
  <c r="O12" i="10"/>
  <c r="M12" i="10"/>
  <c r="I12" i="10"/>
  <c r="G12" i="10"/>
  <c r="E12" i="10"/>
  <c r="Q16" i="9"/>
  <c r="O16" i="9"/>
  <c r="M16" i="9"/>
  <c r="I16" i="9"/>
  <c r="G16" i="9"/>
  <c r="E16" i="9"/>
  <c r="S23" i="7"/>
  <c r="Q23" i="7"/>
  <c r="O23" i="7"/>
  <c r="K23" i="7"/>
  <c r="I23" i="7"/>
  <c r="Q19" i="6"/>
  <c r="O19" i="6"/>
  <c r="M19" i="6"/>
  <c r="K19" i="6"/>
  <c r="AI18" i="3"/>
  <c r="AG18" i="3"/>
  <c r="AA18" i="3"/>
  <c r="W18" i="3"/>
  <c r="S18" i="3"/>
  <c r="Q18" i="3"/>
</calcChain>
</file>

<file path=xl/sharedStrings.xml><?xml version="1.0" encoding="utf-8"?>
<sst xmlns="http://schemas.openxmlformats.org/spreadsheetml/2006/main" count="967" uniqueCount="131">
  <si>
    <t>صندوق سرمایه‌گذاری ثابت نامی مفید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</si>
  <si>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</si>
  <si>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</si>
  <si>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</si>
  <si>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</si>
  <si>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</si>
  <si>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</si>
  <si>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</si>
  <si>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</si>
  <si>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</si>
  <si>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</si>
  <si>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</si>
  <si>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</si>
  <si>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</si>
  <si>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</si>
  <si>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</si>
  <si>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</si>
  <si>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</si>
  <si>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</si>
  <si>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</si>
  <si>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</si>
  <si>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</si>
  <si>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</si>
  <si>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</si>
  <si>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</si>
  <si>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</si>
  <si>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</si>
  <si>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اسناد خزانه-م10بودجه00-031115</t>
  </si>
  <si>
    <t>1400/06/07</t>
  </si>
  <si>
    <t>1403/11/15</t>
  </si>
  <si>
    <t>اسناد خزانه-م9بودجه00-031101</t>
  </si>
  <si>
    <t>1400/06/01</t>
  </si>
  <si>
    <t>1403/11/01</t>
  </si>
  <si>
    <t>اسنادخزانه-م2بودجه00-031024</t>
  </si>
  <si>
    <t>1400/02/22</t>
  </si>
  <si>
    <t>1403/10/24</t>
  </si>
  <si>
    <t>اسنادخزانه-م5بودجه00-030626</t>
  </si>
  <si>
    <t>صکوک اجاره فارس147- 3ماهه18%</t>
  </si>
  <si>
    <t>1399/07/13</t>
  </si>
  <si>
    <t>1403/07/13</t>
  </si>
  <si>
    <t>مرابحه عام دولت126-ش.خ031223</t>
  </si>
  <si>
    <t>1401/12/23</t>
  </si>
  <si>
    <t>1403/12/23</t>
  </si>
  <si>
    <t>مرابحه عام دولت130-ش.خ031110</t>
  </si>
  <si>
    <t>1402/05/10</t>
  </si>
  <si>
    <t>1403/11/10</t>
  </si>
  <si>
    <t>مرابحه عام دولت72-ش.خ0311</t>
  </si>
  <si>
    <t>1399/11/13</t>
  </si>
  <si>
    <t>1403/11/13</t>
  </si>
  <si>
    <t/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</si>
  <si>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</si>
  <si>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</si>
  <si>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</si>
  <si>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</si>
  <si>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</si>
  <si>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-1.67%</t>
  </si>
  <si>
    <t>-2.48%</t>
  </si>
  <si>
    <t>-4.57%</t>
  </si>
  <si>
    <t>-8.01%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</si>
  <si>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</si>
  <si>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</si>
  <si>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</si>
  <si>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</si>
  <si>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</si>
  <si>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</si>
  <si>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</si>
  <si>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</si>
  <si>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</si>
  <si>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</si>
  <si>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</si>
  <si>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</si>
  <si>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</si>
  <si>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</si>
  <si>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</si>
  <si>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</si>
  <si>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</si>
  <si>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</si>
  <si>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</si>
  <si>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</si>
  <si>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</si>
  <si>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</si>
  <si>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بانک تجارت کار</t>
  </si>
  <si>
    <t>11146775</t>
  </si>
  <si>
    <t>1402/10/02</t>
  </si>
  <si>
    <t>0461537573706</t>
  </si>
  <si>
    <t>سپرده بلند مدت</t>
  </si>
  <si>
    <t>بانک اقتصاد نوین اقدسیه</t>
  </si>
  <si>
    <t>216850436900001</t>
  </si>
  <si>
    <t>1402/11/30</t>
  </si>
  <si>
    <t>216283436900001</t>
  </si>
  <si>
    <t>بانک پاسارگاد هفت تیر</t>
  </si>
  <si>
    <t>207307153333331</t>
  </si>
  <si>
    <t>1402/12/07</t>
  </si>
  <si>
    <t>207307153333332</t>
  </si>
  <si>
    <t>1402/12/14</t>
  </si>
  <si>
    <t>0479602140468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</si>
  <si>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</si>
  <si>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</si>
  <si>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</si>
  <si>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</si>
  <si>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</si>
  <si>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</si>
  <si>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</si>
  <si>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</si>
  <si>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</si>
  <si>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اجاره معادن212-6ماهه21%</t>
  </si>
  <si>
    <t>اجاره تابان لوتوس14021206</t>
  </si>
  <si>
    <t>1402/12/06</t>
  </si>
  <si>
    <t>بهای فروش</t>
  </si>
  <si>
    <t>ارزش دفتری</t>
  </si>
  <si>
    <t>سود و زیان ناشی از تغییر قیمت</t>
  </si>
  <si>
    <t>سود و زیان ناشی از فروش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</si>
  <si>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</si>
  <si>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</si>
  <si>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</si>
  <si>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</si>
  <si>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</si>
  <si>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</si>
  <si>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</si>
  <si>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</si>
  <si>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</si>
  <si>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</si>
  <si>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</si>
  <si>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</si>
  <si>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</si>
  <si>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</si>
  <si>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</si>
  <si>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22/5</t>
  </si>
  <si>
    <t xml:space="preserve"> سایر درآمدهای تنزیل سود بانک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</si>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</sst>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1"/>
  <sheetViews>
    <sheetView rightToLeft="1" topLeftCell="N4" workbookViewId="0">
      <selection activeCell="S24" sqref="S24"/>
    </sheetView>
  </sheetViews>
  <sheetFormatPr defaultRowHeight="21.75" x14ac:dyDescent="0.5"/>
  <cols>
    <col min="1" max="1" width="37.140625" style="3" bestFit="1" customWidth="1"/>
    <col min="2" max="2" width="1" style="3" customWidth="1"/>
    <col min="3" max="3" width="25" style="3" customWidth="1"/>
    <col min="4" max="4" width="1" style="3" customWidth="1"/>
    <col min="5" max="5" width="22" style="3" customWidth="1"/>
    <col min="6" max="6" width="1" style="3" customWidth="1"/>
    <col min="7" max="7" width="20" style="3" customWidth="1"/>
    <col min="8" max="8" width="1" style="3" customWidth="1"/>
    <col min="9" max="9" width="20" style="3" customWidth="1"/>
    <col min="10" max="10" width="1" style="3" customWidth="1"/>
    <col min="11" max="11" width="14" style="3" customWidth="1"/>
    <col min="12" max="12" width="1" style="3" customWidth="1"/>
    <col min="13" max="13" width="14" style="3" customWidth="1"/>
    <col min="14" max="14" width="1" style="3" customWidth="1"/>
    <col min="15" max="15" width="16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15" style="3" customWidth="1"/>
    <col min="22" max="22" width="1" style="3" customWidth="1"/>
    <col min="23" max="23" width="20" style="3" customWidth="1"/>
    <col min="24" max="24" width="1" style="3" customWidth="1"/>
    <col min="25" max="25" width="15" style="3" customWidth="1"/>
    <col min="26" max="26" width="1" style="3" customWidth="1"/>
    <col min="27" max="27" width="21" style="3" customWidth="1"/>
    <col min="28" max="28" width="1" style="3" customWidth="1"/>
    <col min="29" max="29" width="16" style="3" customWidth="1"/>
    <col min="30" max="30" width="1" style="3" customWidth="1"/>
    <col min="31" max="31" width="23" style="3" customWidth="1"/>
    <col min="32" max="32" width="1" style="3" customWidth="1"/>
    <col min="33" max="33" width="22" style="3" customWidth="1"/>
    <col min="34" max="34" width="1" style="3" customWidth="1"/>
    <col min="35" max="35" width="22" style="3" customWidth="1"/>
    <col min="36" max="36" width="1" style="3" customWidth="1"/>
    <col min="37" max="37" width="32" style="3" customWidth="1"/>
    <col min="38" max="38" width="1" style="3" customWidth="1"/>
    <col min="39" max="39" width="9.140625" style="3" customWidth="1"/>
    <col min="40" max="16384" width="9.140625" style="3"/>
  </cols>
  <sheetData>
    <row r="2" spans="1:37" ht="22.5" x14ac:dyDescent="0.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37" ht="22.5" x14ac:dyDescent="0.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37" ht="22.5" x14ac:dyDescent="0.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6" spans="1:37" ht="22.5" x14ac:dyDescent="0.5">
      <c r="A6" s="2" t="s">
        <v>15</v>
      </c>
      <c r="B6" s="2" t="s">
        <v>15</v>
      </c>
      <c r="C6" s="2" t="s">
        <v>15</v>
      </c>
      <c r="D6" s="2" t="s">
        <v>15</v>
      </c>
      <c r="E6" s="2" t="s">
        <v>15</v>
      </c>
      <c r="F6" s="2" t="s">
        <v>15</v>
      </c>
      <c r="G6" s="2" t="s">
        <v>15</v>
      </c>
      <c r="H6" s="2" t="s">
        <v>15</v>
      </c>
      <c r="I6" s="2" t="s">
        <v>15</v>
      </c>
      <c r="J6" s="2" t="s">
        <v>15</v>
      </c>
      <c r="K6" s="2" t="s">
        <v>15</v>
      </c>
      <c r="L6" s="2" t="s">
        <v>15</v>
      </c>
      <c r="M6" s="2" t="s">
        <v>15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7" ht="22.5" x14ac:dyDescent="0.5">
      <c r="A7" s="2" t="s">
        <v>16</v>
      </c>
      <c r="C7" s="2" t="s">
        <v>17</v>
      </c>
      <c r="E7" s="2" t="s">
        <v>18</v>
      </c>
      <c r="G7" s="2" t="s">
        <v>19</v>
      </c>
      <c r="I7" s="2" t="s">
        <v>20</v>
      </c>
      <c r="K7" s="2" t="s">
        <v>21</v>
      </c>
      <c r="M7" s="2" t="s">
        <v>14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22</v>
      </c>
      <c r="AG7" s="2" t="s">
        <v>8</v>
      </c>
      <c r="AI7" s="2" t="s">
        <v>9</v>
      </c>
      <c r="AK7" s="2" t="s">
        <v>12</v>
      </c>
    </row>
    <row r="8" spans="1:37" ht="22.5" x14ac:dyDescent="0.5">
      <c r="A8" s="2" t="s">
        <v>16</v>
      </c>
      <c r="C8" s="2" t="s">
        <v>17</v>
      </c>
      <c r="E8" s="2" t="s">
        <v>18</v>
      </c>
      <c r="G8" s="2" t="s">
        <v>19</v>
      </c>
      <c r="I8" s="2" t="s">
        <v>20</v>
      </c>
      <c r="K8" s="2" t="s">
        <v>21</v>
      </c>
      <c r="M8" s="2" t="s">
        <v>14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13</v>
      </c>
      <c r="AC8" s="2" t="s">
        <v>7</v>
      </c>
      <c r="AE8" s="2" t="s">
        <v>22</v>
      </c>
      <c r="AG8" s="2" t="s">
        <v>8</v>
      </c>
      <c r="AI8" s="2" t="s">
        <v>9</v>
      </c>
      <c r="AK8" s="2" t="s">
        <v>12</v>
      </c>
    </row>
    <row r="9" spans="1:37" ht="24" x14ac:dyDescent="0.55000000000000004">
      <c r="A9" s="7" t="s">
        <v>23</v>
      </c>
      <c r="C9" s="3" t="s">
        <v>24</v>
      </c>
      <c r="E9" s="3" t="s">
        <v>24</v>
      </c>
      <c r="G9" s="3" t="s">
        <v>25</v>
      </c>
      <c r="I9" s="3" t="s">
        <v>26</v>
      </c>
      <c r="K9" s="5">
        <v>0</v>
      </c>
      <c r="M9" s="5">
        <v>0</v>
      </c>
      <c r="O9" s="5">
        <v>86400</v>
      </c>
      <c r="Q9" s="5">
        <v>100161780680</v>
      </c>
      <c r="S9" s="5">
        <v>97921761615</v>
      </c>
      <c r="U9" s="5">
        <v>0</v>
      </c>
      <c r="W9" s="5">
        <v>0</v>
      </c>
      <c r="Y9" s="5">
        <v>0</v>
      </c>
      <c r="AA9" s="5">
        <v>0</v>
      </c>
      <c r="AC9" s="5">
        <v>86400</v>
      </c>
      <c r="AE9" s="5">
        <v>1152674</v>
      </c>
      <c r="AG9" s="5">
        <v>100161780680</v>
      </c>
      <c r="AI9" s="5">
        <v>99518830100</v>
      </c>
      <c r="AK9" s="8">
        <v>0.12816715173369703</v>
      </c>
    </row>
    <row r="10" spans="1:37" ht="24" x14ac:dyDescent="0.55000000000000004">
      <c r="A10" s="7" t="s">
        <v>27</v>
      </c>
      <c r="C10" s="3" t="s">
        <v>24</v>
      </c>
      <c r="E10" s="3" t="s">
        <v>24</v>
      </c>
      <c r="G10" s="3" t="s">
        <v>28</v>
      </c>
      <c r="I10" s="3" t="s">
        <v>29</v>
      </c>
      <c r="K10" s="5">
        <v>0</v>
      </c>
      <c r="M10" s="5">
        <v>0</v>
      </c>
      <c r="O10" s="5">
        <v>4300</v>
      </c>
      <c r="Q10" s="5">
        <v>2600579281</v>
      </c>
      <c r="S10" s="5">
        <v>3417751420</v>
      </c>
      <c r="U10" s="5">
        <v>0</v>
      </c>
      <c r="W10" s="5">
        <v>0</v>
      </c>
      <c r="Y10" s="5">
        <v>0</v>
      </c>
      <c r="AA10" s="5">
        <v>0</v>
      </c>
      <c r="AC10" s="5">
        <v>4300</v>
      </c>
      <c r="AE10" s="5">
        <v>800010</v>
      </c>
      <c r="AG10" s="5">
        <v>2600579281</v>
      </c>
      <c r="AI10" s="5">
        <v>3439419492</v>
      </c>
      <c r="AK10" s="8">
        <v>4.4295195136844672E-3</v>
      </c>
    </row>
    <row r="11" spans="1:37" ht="24" x14ac:dyDescent="0.55000000000000004">
      <c r="A11" s="7" t="s">
        <v>30</v>
      </c>
      <c r="C11" s="3" t="s">
        <v>24</v>
      </c>
      <c r="E11" s="3" t="s">
        <v>24</v>
      </c>
      <c r="G11" s="3" t="s">
        <v>31</v>
      </c>
      <c r="I11" s="3" t="s">
        <v>32</v>
      </c>
      <c r="K11" s="5">
        <v>0</v>
      </c>
      <c r="M11" s="5">
        <v>0</v>
      </c>
      <c r="O11" s="5">
        <v>22600</v>
      </c>
      <c r="Q11" s="5">
        <v>17021110515</v>
      </c>
      <c r="S11" s="5">
        <v>17862061914</v>
      </c>
      <c r="U11" s="5">
        <v>0</v>
      </c>
      <c r="W11" s="5">
        <v>0</v>
      </c>
      <c r="Y11" s="5">
        <v>22600</v>
      </c>
      <c r="AA11" s="5">
        <v>18099770824</v>
      </c>
      <c r="AC11" s="5">
        <v>0</v>
      </c>
      <c r="AE11" s="5">
        <v>0</v>
      </c>
      <c r="AG11" s="5">
        <v>0</v>
      </c>
      <c r="AI11" s="5">
        <v>0</v>
      </c>
      <c r="AK11" s="8">
        <v>0</v>
      </c>
    </row>
    <row r="12" spans="1:37" ht="24" x14ac:dyDescent="0.55000000000000004">
      <c r="A12" s="7" t="s">
        <v>33</v>
      </c>
      <c r="C12" s="3" t="s">
        <v>24</v>
      </c>
      <c r="E12" s="3" t="s">
        <v>24</v>
      </c>
      <c r="G12" s="3" t="s">
        <v>34</v>
      </c>
      <c r="I12" s="3" t="s">
        <v>35</v>
      </c>
      <c r="K12" s="5">
        <v>0</v>
      </c>
      <c r="M12" s="5">
        <v>0</v>
      </c>
      <c r="O12" s="5">
        <v>28</v>
      </c>
      <c r="Q12" s="5">
        <v>16886917</v>
      </c>
      <c r="S12" s="5">
        <v>22418055</v>
      </c>
      <c r="U12" s="5">
        <v>0</v>
      </c>
      <c r="W12" s="5">
        <v>0</v>
      </c>
      <c r="Y12" s="5">
        <v>0</v>
      </c>
      <c r="AA12" s="5">
        <v>0</v>
      </c>
      <c r="AC12" s="5">
        <v>28</v>
      </c>
      <c r="AE12" s="5">
        <v>815770</v>
      </c>
      <c r="AG12" s="5">
        <v>16886917</v>
      </c>
      <c r="AI12" s="5">
        <v>22837419</v>
      </c>
      <c r="AK12" s="8">
        <v>2.9411589176016805E-5</v>
      </c>
    </row>
    <row r="13" spans="1:37" ht="24" x14ac:dyDescent="0.55000000000000004">
      <c r="A13" s="7" t="s">
        <v>36</v>
      </c>
      <c r="C13" s="3" t="s">
        <v>24</v>
      </c>
      <c r="E13" s="3" t="s">
        <v>24</v>
      </c>
      <c r="G13" s="3" t="s">
        <v>34</v>
      </c>
      <c r="I13" s="3" t="s">
        <v>35</v>
      </c>
      <c r="K13" s="5">
        <v>0</v>
      </c>
      <c r="M13" s="5">
        <v>0</v>
      </c>
      <c r="O13" s="5">
        <v>3100</v>
      </c>
      <c r="Q13" s="5">
        <v>2088384739</v>
      </c>
      <c r="S13" s="5">
        <v>2716037628</v>
      </c>
      <c r="U13" s="5">
        <v>0</v>
      </c>
      <c r="W13" s="5">
        <v>0</v>
      </c>
      <c r="Y13" s="5">
        <v>0</v>
      </c>
      <c r="AA13" s="5">
        <v>0</v>
      </c>
      <c r="AC13" s="5">
        <v>3100</v>
      </c>
      <c r="AE13" s="5">
        <v>890940</v>
      </c>
      <c r="AG13" s="5">
        <v>2088384739</v>
      </c>
      <c r="AI13" s="5">
        <v>2761413403</v>
      </c>
      <c r="AK13" s="8">
        <v>3.5563369290628915E-3</v>
      </c>
    </row>
    <row r="14" spans="1:37" ht="24" x14ac:dyDescent="0.55000000000000004">
      <c r="A14" s="7" t="s">
        <v>37</v>
      </c>
      <c r="C14" s="3" t="s">
        <v>24</v>
      </c>
      <c r="E14" s="3" t="s">
        <v>24</v>
      </c>
      <c r="G14" s="3" t="s">
        <v>38</v>
      </c>
      <c r="I14" s="3" t="s">
        <v>39</v>
      </c>
      <c r="K14" s="5">
        <v>18</v>
      </c>
      <c r="M14" s="5">
        <v>18</v>
      </c>
      <c r="O14" s="5">
        <v>83390</v>
      </c>
      <c r="Q14" s="5">
        <v>77833213559</v>
      </c>
      <c r="S14" s="5">
        <v>74155874341</v>
      </c>
      <c r="U14" s="5">
        <v>0</v>
      </c>
      <c r="W14" s="5">
        <v>0</v>
      </c>
      <c r="Y14" s="5">
        <v>0</v>
      </c>
      <c r="AA14" s="5">
        <v>0</v>
      </c>
      <c r="AC14" s="5">
        <v>83390</v>
      </c>
      <c r="AE14" s="5">
        <v>934181</v>
      </c>
      <c r="AG14" s="5">
        <v>77833213559</v>
      </c>
      <c r="AI14" s="5">
        <v>77887233969</v>
      </c>
      <c r="AK14" s="8">
        <v>0.10030850366902358</v>
      </c>
    </row>
    <row r="15" spans="1:37" ht="24" x14ac:dyDescent="0.55000000000000004">
      <c r="A15" s="7" t="s">
        <v>40</v>
      </c>
      <c r="C15" s="3" t="s">
        <v>24</v>
      </c>
      <c r="E15" s="3" t="s">
        <v>24</v>
      </c>
      <c r="G15" s="3" t="s">
        <v>41</v>
      </c>
      <c r="I15" s="3" t="s">
        <v>42</v>
      </c>
      <c r="K15" s="5">
        <v>18</v>
      </c>
      <c r="M15" s="5">
        <v>18</v>
      </c>
      <c r="O15" s="5">
        <v>205000</v>
      </c>
      <c r="Q15" s="5">
        <v>187093345701</v>
      </c>
      <c r="S15" s="5">
        <v>178844018645</v>
      </c>
      <c r="U15" s="5">
        <v>0</v>
      </c>
      <c r="W15" s="5">
        <v>0</v>
      </c>
      <c r="Y15" s="5">
        <v>0</v>
      </c>
      <c r="AA15" s="5">
        <v>0</v>
      </c>
      <c r="AC15" s="5">
        <v>205000</v>
      </c>
      <c r="AE15" s="5">
        <v>862360</v>
      </c>
      <c r="AG15" s="5">
        <v>187093345701</v>
      </c>
      <c r="AI15" s="5">
        <v>176751757936</v>
      </c>
      <c r="AK15" s="8">
        <v>0.22763299524137995</v>
      </c>
    </row>
    <row r="16" spans="1:37" ht="24" x14ac:dyDescent="0.55000000000000004">
      <c r="A16" s="7" t="s">
        <v>43</v>
      </c>
      <c r="C16" s="3" t="s">
        <v>24</v>
      </c>
      <c r="E16" s="3" t="s">
        <v>24</v>
      </c>
      <c r="G16" s="3" t="s">
        <v>44</v>
      </c>
      <c r="I16" s="3" t="s">
        <v>45</v>
      </c>
      <c r="K16" s="5">
        <v>20.5</v>
      </c>
      <c r="M16" s="5">
        <v>20.5</v>
      </c>
      <c r="O16" s="5">
        <v>31853</v>
      </c>
      <c r="Q16" s="5">
        <v>30006185683</v>
      </c>
      <c r="S16" s="5">
        <v>26873613411</v>
      </c>
      <c r="U16" s="5">
        <v>0</v>
      </c>
      <c r="W16" s="5">
        <v>0</v>
      </c>
      <c r="Y16" s="5">
        <v>0</v>
      </c>
      <c r="AA16" s="5">
        <v>0</v>
      </c>
      <c r="AC16" s="5">
        <v>31853</v>
      </c>
      <c r="AE16" s="5">
        <v>861573</v>
      </c>
      <c r="AG16" s="5">
        <v>30006185683</v>
      </c>
      <c r="AI16" s="5">
        <v>27438710601</v>
      </c>
      <c r="AK16" s="8">
        <v>3.5337447008185516E-2</v>
      </c>
    </row>
    <row r="17" spans="1:37" ht="24" x14ac:dyDescent="0.55000000000000004">
      <c r="A17" s="7" t="s">
        <v>46</v>
      </c>
      <c r="C17" s="3" t="s">
        <v>24</v>
      </c>
      <c r="E17" s="3" t="s">
        <v>24</v>
      </c>
      <c r="G17" s="3" t="s">
        <v>47</v>
      </c>
      <c r="I17" s="3" t="s">
        <v>48</v>
      </c>
      <c r="K17" s="5">
        <v>18</v>
      </c>
      <c r="M17" s="5">
        <v>18</v>
      </c>
      <c r="O17" s="5">
        <v>0</v>
      </c>
      <c r="Q17" s="5">
        <v>0</v>
      </c>
      <c r="S17" s="5">
        <v>0</v>
      </c>
      <c r="U17" s="5">
        <v>10512</v>
      </c>
      <c r="W17" s="5">
        <v>9581847591</v>
      </c>
      <c r="Y17" s="5">
        <v>0</v>
      </c>
      <c r="AA17" s="5">
        <v>0</v>
      </c>
      <c r="AC17" s="5">
        <v>10512</v>
      </c>
      <c r="AE17" s="5">
        <v>906883</v>
      </c>
      <c r="AG17" s="5">
        <v>9581847591</v>
      </c>
      <c r="AI17" s="5">
        <v>9531426211</v>
      </c>
      <c r="AK17" s="8">
        <v>1.2275222168470547E-2</v>
      </c>
    </row>
    <row r="18" spans="1:37" x14ac:dyDescent="0.5">
      <c r="A18" s="3" t="s">
        <v>49</v>
      </c>
      <c r="C18" s="3" t="s">
        <v>49</v>
      </c>
      <c r="E18" s="3" t="s">
        <v>49</v>
      </c>
      <c r="G18" s="3" t="s">
        <v>49</v>
      </c>
      <c r="I18" s="3" t="s">
        <v>49</v>
      </c>
      <c r="K18" s="3" t="s">
        <v>49</v>
      </c>
      <c r="M18" s="3" t="s">
        <v>49</v>
      </c>
      <c r="O18" s="3" t="s">
        <v>49</v>
      </c>
      <c r="Q18" s="6">
        <f>SUM(Q9:Q17)</f>
        <v>416821487075</v>
      </c>
      <c r="S18" s="6">
        <f>SUM(S9:S17)</f>
        <v>401813537029</v>
      </c>
      <c r="U18" s="3" t="s">
        <v>49</v>
      </c>
      <c r="W18" s="6">
        <f>SUM(W9:W17)</f>
        <v>9581847591</v>
      </c>
      <c r="Y18" s="3" t="s">
        <v>49</v>
      </c>
      <c r="AA18" s="6">
        <f>SUM(AA9:AA17)</f>
        <v>18099770824</v>
      </c>
      <c r="AC18" s="3" t="s">
        <v>49</v>
      </c>
      <c r="AE18" s="3" t="s">
        <v>49</v>
      </c>
      <c r="AG18" s="6">
        <f>SUM(AG9:AG17)</f>
        <v>409382224151</v>
      </c>
      <c r="AI18" s="6">
        <f>SUM(AI9:AI17)</f>
        <v>397351629131</v>
      </c>
      <c r="AK18" s="9">
        <f>SUM(AK9:AK17)</f>
        <v>0.51173658785268006</v>
      </c>
    </row>
    <row r="21" spans="1:37" x14ac:dyDescent="0.5">
      <c r="AK21" s="5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6" sqref="E6"/>
    </sheetView>
  </sheetViews>
  <sheetFormatPr defaultRowHeight="21.75" x14ac:dyDescent="0.5"/>
  <cols>
    <col min="1" max="1" width="42.42578125" style="3" customWidth="1"/>
    <col min="2" max="2" width="1" style="3" customWidth="1"/>
    <col min="3" max="3" width="15" style="3" customWidth="1"/>
    <col min="4" max="4" width="1" style="3" customWidth="1"/>
    <col min="5" max="5" width="18" style="3" customWidth="1"/>
    <col min="6" max="6" width="1" style="3" customWidth="1"/>
    <col min="7" max="7" width="9.140625" style="3" customWidth="1"/>
    <col min="8" max="16384" width="9.140625" style="3"/>
  </cols>
  <sheetData>
    <row r="2" spans="1:5" ht="22.5" x14ac:dyDescent="0.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2.5" x14ac:dyDescent="0.5">
      <c r="A3" s="1" t="s">
        <v>96</v>
      </c>
      <c r="B3" s="1" t="s">
        <v>96</v>
      </c>
      <c r="C3" s="1" t="s">
        <v>96</v>
      </c>
      <c r="D3" s="1" t="s">
        <v>96</v>
      </c>
      <c r="E3" s="1" t="s">
        <v>96</v>
      </c>
    </row>
    <row r="4" spans="1:5" ht="22.5" x14ac:dyDescent="0.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2.5" x14ac:dyDescent="0.55000000000000004">
      <c r="E5" s="4" t="s">
        <v>129</v>
      </c>
    </row>
    <row r="6" spans="1:5" ht="22.5" x14ac:dyDescent="0.5">
      <c r="A6" s="2" t="s">
        <v>121</v>
      </c>
      <c r="C6" s="2" t="s">
        <v>98</v>
      </c>
      <c r="E6" s="2" t="s">
        <v>130</v>
      </c>
    </row>
    <row r="7" spans="1:5" ht="22.5" x14ac:dyDescent="0.5">
      <c r="A7" s="2" t="s">
        <v>121</v>
      </c>
      <c r="C7" s="2" t="s">
        <v>65</v>
      </c>
      <c r="E7" s="2" t="s">
        <v>65</v>
      </c>
    </row>
    <row r="8" spans="1:5" ht="22.5" x14ac:dyDescent="0.55000000000000004">
      <c r="A8" s="4" t="s">
        <v>122</v>
      </c>
      <c r="C8" s="5">
        <v>10000</v>
      </c>
      <c r="E8" s="5">
        <v>16130590</v>
      </c>
    </row>
    <row r="9" spans="1:5" ht="22.5" x14ac:dyDescent="0.55000000000000004">
      <c r="A9" s="4" t="s">
        <v>128</v>
      </c>
      <c r="C9" s="5">
        <v>0</v>
      </c>
      <c r="E9" s="5">
        <v>1204371</v>
      </c>
    </row>
    <row r="10" spans="1:5" ht="23.25" thickBot="1" x14ac:dyDescent="0.6">
      <c r="A10" s="4" t="s">
        <v>49</v>
      </c>
      <c r="C10" s="10">
        <v>10000</v>
      </c>
      <c r="E10" s="10">
        <v>17334961</v>
      </c>
    </row>
    <row r="11" spans="1:5" ht="22.5" thickTop="1" x14ac:dyDescent="0.5">
      <c r="A11" s="3" t="s">
        <v>49</v>
      </c>
      <c r="C11" s="12"/>
      <c r="D11" s="15"/>
      <c r="E11" s="1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3"/>
  <sheetViews>
    <sheetView rightToLeft="1" workbookViewId="0">
      <selection activeCell="I13" sqref="I13"/>
    </sheetView>
  </sheetViews>
  <sheetFormatPr defaultRowHeight="21.75" x14ac:dyDescent="0.5"/>
  <cols>
    <col min="1" max="1" width="45.140625" style="3" customWidth="1"/>
    <col min="2" max="2" width="1" style="3" customWidth="1"/>
    <col min="3" max="3" width="16" style="3" customWidth="1"/>
    <col min="4" max="4" width="1" style="3" customWidth="1"/>
    <col min="5" max="5" width="16" style="3" customWidth="1"/>
    <col min="6" max="6" width="1" style="3" customWidth="1"/>
    <col min="7" max="7" width="21" style="3" customWidth="1"/>
    <col min="8" max="8" width="1" style="3" customWidth="1"/>
    <col min="9" max="9" width="16" style="3" customWidth="1"/>
    <col min="10" max="10" width="1" style="3" customWidth="1"/>
    <col min="11" max="11" width="28" style="3" customWidth="1"/>
    <col min="12" max="12" width="1" style="3" customWidth="1"/>
    <col min="13" max="13" width="52.5703125" style="3" customWidth="1"/>
    <col min="14" max="14" width="1" style="3" customWidth="1"/>
    <col min="15" max="15" width="9.140625" style="3" customWidth="1"/>
    <col min="16" max="16384" width="9.140625" style="3"/>
  </cols>
  <sheetData>
    <row r="2" spans="1:13" ht="22.5" x14ac:dyDescent="0.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2.5" x14ac:dyDescent="0.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</row>
    <row r="4" spans="1:13" ht="22.5" x14ac:dyDescent="0.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2.5" x14ac:dyDescent="0.5">
      <c r="A6" s="2" t="s">
        <v>3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ht="22.5" x14ac:dyDescent="0.5">
      <c r="A7" s="2" t="s">
        <v>3</v>
      </c>
      <c r="C7" s="2" t="s">
        <v>7</v>
      </c>
      <c r="E7" s="2" t="s">
        <v>50</v>
      </c>
      <c r="G7" s="2" t="s">
        <v>51</v>
      </c>
      <c r="I7" s="2" t="s">
        <v>52</v>
      </c>
      <c r="K7" s="2" t="s">
        <v>53</v>
      </c>
      <c r="M7" s="2" t="s">
        <v>54</v>
      </c>
    </row>
    <row r="8" spans="1:13" x14ac:dyDescent="0.5">
      <c r="A8" s="3" t="s">
        <v>37</v>
      </c>
      <c r="C8" s="5">
        <v>83390</v>
      </c>
      <c r="E8" s="5">
        <v>950010</v>
      </c>
      <c r="G8" s="5">
        <v>934181</v>
      </c>
      <c r="I8" s="3" t="s">
        <v>55</v>
      </c>
      <c r="K8" s="5">
        <v>77901353590</v>
      </c>
      <c r="M8" s="3" t="s">
        <v>126</v>
      </c>
    </row>
    <row r="9" spans="1:13" x14ac:dyDescent="0.5">
      <c r="A9" s="3" t="s">
        <v>46</v>
      </c>
      <c r="C9" s="5">
        <v>10512</v>
      </c>
      <c r="E9" s="5">
        <v>929910</v>
      </c>
      <c r="G9" s="5">
        <v>906883</v>
      </c>
      <c r="I9" s="3" t="s">
        <v>56</v>
      </c>
      <c r="K9" s="5">
        <v>9533154096</v>
      </c>
      <c r="M9" s="3" t="s">
        <v>126</v>
      </c>
    </row>
    <row r="10" spans="1:13" x14ac:dyDescent="0.5">
      <c r="A10" s="3" t="s">
        <v>40</v>
      </c>
      <c r="C10" s="5">
        <v>205000</v>
      </c>
      <c r="E10" s="5">
        <v>903700</v>
      </c>
      <c r="G10" s="5">
        <v>862360</v>
      </c>
      <c r="I10" s="3" t="s">
        <v>57</v>
      </c>
      <c r="K10" s="5">
        <v>176783800000</v>
      </c>
      <c r="M10" s="3" t="s">
        <v>126</v>
      </c>
    </row>
    <row r="11" spans="1:13" x14ac:dyDescent="0.5">
      <c r="A11" s="3" t="s">
        <v>43</v>
      </c>
      <c r="C11" s="5">
        <v>31853</v>
      </c>
      <c r="E11" s="5">
        <v>936600</v>
      </c>
      <c r="G11" s="5">
        <v>861573</v>
      </c>
      <c r="I11" s="3" t="s">
        <v>58</v>
      </c>
      <c r="K11" s="5">
        <v>27443684769</v>
      </c>
      <c r="M11" s="3" t="s">
        <v>126</v>
      </c>
    </row>
    <row r="12" spans="1:13" ht="22.5" thickBot="1" x14ac:dyDescent="0.55000000000000004">
      <c r="K12" s="10">
        <f>SUM(K8:K11)</f>
        <v>291661992455</v>
      </c>
    </row>
    <row r="13" spans="1:13" ht="22.5" thickTop="1" x14ac:dyDescent="0.5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1"/>
  <sheetViews>
    <sheetView rightToLeft="1" workbookViewId="0">
      <selection activeCell="I13" sqref="I13"/>
    </sheetView>
  </sheetViews>
  <sheetFormatPr defaultRowHeight="21.75" x14ac:dyDescent="0.5"/>
  <cols>
    <col min="1" max="1" width="30.42578125" style="3" customWidth="1"/>
    <col min="2" max="2" width="1" style="3" customWidth="1"/>
    <col min="3" max="3" width="28" style="3" customWidth="1"/>
    <col min="4" max="4" width="1" style="3" customWidth="1"/>
    <col min="5" max="5" width="25" style="3" customWidth="1"/>
    <col min="6" max="6" width="1" style="3" customWidth="1"/>
    <col min="7" max="7" width="20" style="3" customWidth="1"/>
    <col min="8" max="8" width="1" style="3" customWidth="1"/>
    <col min="9" max="9" width="12" style="3" customWidth="1"/>
    <col min="10" max="10" width="1" style="3" customWidth="1"/>
    <col min="11" max="11" width="21" style="3" customWidth="1"/>
    <col min="12" max="12" width="1" style="3" customWidth="1"/>
    <col min="13" max="13" width="21" style="3" customWidth="1"/>
    <col min="14" max="14" width="1" style="3" customWidth="1"/>
    <col min="15" max="15" width="21" style="3" customWidth="1"/>
    <col min="16" max="16" width="1" style="3" customWidth="1"/>
    <col min="17" max="17" width="21" style="3" customWidth="1"/>
    <col min="18" max="18" width="1" style="3" customWidth="1"/>
    <col min="19" max="19" width="25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2.5" x14ac:dyDescent="0.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2.5" x14ac:dyDescent="0.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19" ht="22.5" x14ac:dyDescent="0.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2.5" x14ac:dyDescent="0.5">
      <c r="A6" s="2" t="s">
        <v>60</v>
      </c>
      <c r="C6" s="2" t="s">
        <v>61</v>
      </c>
      <c r="D6" s="2" t="s">
        <v>61</v>
      </c>
      <c r="E6" s="2" t="s">
        <v>61</v>
      </c>
      <c r="F6" s="2" t="s">
        <v>61</v>
      </c>
      <c r="G6" s="2" t="s">
        <v>61</v>
      </c>
      <c r="H6" s="2" t="s">
        <v>61</v>
      </c>
      <c r="I6" s="2" t="s">
        <v>61</v>
      </c>
      <c r="K6" s="2" t="s">
        <v>4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22.5" x14ac:dyDescent="0.5">
      <c r="A7" s="2" t="s">
        <v>60</v>
      </c>
      <c r="C7" s="2" t="s">
        <v>62</v>
      </c>
      <c r="E7" s="2" t="s">
        <v>63</v>
      </c>
      <c r="G7" s="2" t="s">
        <v>64</v>
      </c>
      <c r="I7" s="2" t="s">
        <v>21</v>
      </c>
      <c r="K7" s="2" t="s">
        <v>65</v>
      </c>
      <c r="M7" s="2" t="s">
        <v>66</v>
      </c>
      <c r="O7" s="2" t="s">
        <v>67</v>
      </c>
      <c r="Q7" s="2" t="s">
        <v>65</v>
      </c>
      <c r="S7" s="2" t="s">
        <v>59</v>
      </c>
    </row>
    <row r="8" spans="1:19" x14ac:dyDescent="0.5">
      <c r="A8" s="3" t="s">
        <v>68</v>
      </c>
      <c r="C8" s="3" t="s">
        <v>69</v>
      </c>
      <c r="E8" s="3" t="s">
        <v>70</v>
      </c>
      <c r="G8" s="3" t="s">
        <v>71</v>
      </c>
      <c r="I8" s="5">
        <v>0</v>
      </c>
      <c r="K8" s="5">
        <v>1884039</v>
      </c>
      <c r="M8" s="3">
        <v>1000007482</v>
      </c>
      <c r="O8" s="3">
        <v>1000220000</v>
      </c>
      <c r="Q8" s="5">
        <v>1671521</v>
      </c>
      <c r="S8" s="8">
        <v>2.1526989959366592E-6</v>
      </c>
    </row>
    <row r="9" spans="1:19" x14ac:dyDescent="0.5">
      <c r="A9" s="3" t="s">
        <v>68</v>
      </c>
      <c r="C9" s="3" t="s">
        <v>72</v>
      </c>
      <c r="E9" s="3" t="s">
        <v>73</v>
      </c>
      <c r="G9" s="3" t="s">
        <v>74</v>
      </c>
      <c r="I9" s="5">
        <v>0</v>
      </c>
      <c r="K9" s="5">
        <v>95266942</v>
      </c>
      <c r="M9" s="3">
        <v>297226000</v>
      </c>
      <c r="O9" s="3">
        <v>63637</v>
      </c>
      <c r="Q9" s="5">
        <v>392429305</v>
      </c>
      <c r="S9" s="8">
        <v>5.0539728238509771E-4</v>
      </c>
    </row>
    <row r="10" spans="1:19" x14ac:dyDescent="0.5">
      <c r="A10" s="3" t="s">
        <v>75</v>
      </c>
      <c r="C10" s="3" t="s">
        <v>76</v>
      </c>
      <c r="E10" s="3" t="s">
        <v>70</v>
      </c>
      <c r="G10" s="3" t="s">
        <v>77</v>
      </c>
      <c r="I10" s="5">
        <v>0</v>
      </c>
      <c r="K10" s="5">
        <v>20923235858</v>
      </c>
      <c r="M10" s="3">
        <v>25286263684</v>
      </c>
      <c r="O10" s="3">
        <v>43047366770</v>
      </c>
      <c r="Q10" s="5">
        <v>3162132772</v>
      </c>
      <c r="S10" s="8">
        <v>4.0724107225112967E-3</v>
      </c>
    </row>
    <row r="11" spans="1:19" x14ac:dyDescent="0.5">
      <c r="A11" s="3" t="s">
        <v>78</v>
      </c>
      <c r="C11" s="3" t="s">
        <v>79</v>
      </c>
      <c r="E11" s="3" t="s">
        <v>70</v>
      </c>
      <c r="G11" s="3" t="s">
        <v>80</v>
      </c>
      <c r="I11" s="5">
        <v>0</v>
      </c>
      <c r="K11" s="5">
        <v>618713502</v>
      </c>
      <c r="M11" s="3">
        <v>7022302184</v>
      </c>
      <c r="O11" s="3">
        <v>7321200500</v>
      </c>
      <c r="Q11" s="5">
        <v>319815186</v>
      </c>
      <c r="S11" s="8">
        <v>4.1187985660215811E-4</v>
      </c>
    </row>
    <row r="12" spans="1:19" x14ac:dyDescent="0.5">
      <c r="A12" s="3" t="s">
        <v>81</v>
      </c>
      <c r="C12" s="3" t="s">
        <v>82</v>
      </c>
      <c r="E12" s="3" t="s">
        <v>70</v>
      </c>
      <c r="G12" s="3" t="s">
        <v>83</v>
      </c>
      <c r="I12" s="5">
        <v>0</v>
      </c>
      <c r="K12" s="5">
        <v>2313543602</v>
      </c>
      <c r="M12" s="3">
        <v>3513209764</v>
      </c>
      <c r="O12" s="3">
        <v>2682349193</v>
      </c>
      <c r="Q12" s="5">
        <v>3144404173</v>
      </c>
      <c r="S12" s="8">
        <v>4.0495786209303634E-3</v>
      </c>
    </row>
    <row r="13" spans="1:19" x14ac:dyDescent="0.5">
      <c r="A13" s="3" t="s">
        <v>81</v>
      </c>
      <c r="C13" s="3" t="s">
        <v>84</v>
      </c>
      <c r="E13" s="3" t="s">
        <v>85</v>
      </c>
      <c r="G13" s="3" t="s">
        <v>83</v>
      </c>
      <c r="I13" s="11" t="s">
        <v>127</v>
      </c>
      <c r="K13" s="5">
        <v>70000000000</v>
      </c>
      <c r="M13" s="3">
        <v>0</v>
      </c>
      <c r="O13" s="3">
        <v>0</v>
      </c>
      <c r="Q13" s="5">
        <v>70000000000</v>
      </c>
      <c r="S13" s="8">
        <v>9.0150784653956567E-2</v>
      </c>
    </row>
    <row r="14" spans="1:19" x14ac:dyDescent="0.5">
      <c r="A14" s="3" t="s">
        <v>86</v>
      </c>
      <c r="C14" s="3" t="s">
        <v>87</v>
      </c>
      <c r="E14" s="3" t="s">
        <v>70</v>
      </c>
      <c r="G14" s="3" t="s">
        <v>88</v>
      </c>
      <c r="I14" s="11">
        <v>0</v>
      </c>
      <c r="K14" s="5">
        <v>300000</v>
      </c>
      <c r="M14" s="3">
        <v>4656542466</v>
      </c>
      <c r="O14" s="3">
        <v>2361500000</v>
      </c>
      <c r="Q14" s="5">
        <v>2295342466</v>
      </c>
      <c r="S14" s="8">
        <v>2.9560989194206805E-3</v>
      </c>
    </row>
    <row r="15" spans="1:19" x14ac:dyDescent="0.5">
      <c r="A15" s="3" t="s">
        <v>86</v>
      </c>
      <c r="C15" s="3" t="s">
        <v>89</v>
      </c>
      <c r="E15" s="3" t="s">
        <v>85</v>
      </c>
      <c r="G15" s="3" t="s">
        <v>88</v>
      </c>
      <c r="I15" s="11" t="s">
        <v>127</v>
      </c>
      <c r="K15" s="5">
        <v>96000000000</v>
      </c>
      <c r="M15" s="3">
        <v>0</v>
      </c>
      <c r="O15" s="3">
        <v>0</v>
      </c>
      <c r="Q15" s="5">
        <v>96000000000</v>
      </c>
      <c r="S15" s="8">
        <v>0.12363536181114045</v>
      </c>
    </row>
    <row r="16" spans="1:19" x14ac:dyDescent="0.5">
      <c r="A16" s="3" t="s">
        <v>90</v>
      </c>
      <c r="C16" s="3" t="s">
        <v>91</v>
      </c>
      <c r="E16" s="3" t="s">
        <v>85</v>
      </c>
      <c r="G16" s="3" t="s">
        <v>92</v>
      </c>
      <c r="I16" s="11" t="s">
        <v>127</v>
      </c>
      <c r="K16" s="5">
        <v>80000000000</v>
      </c>
      <c r="M16" s="3">
        <v>0</v>
      </c>
      <c r="O16" s="3">
        <v>0</v>
      </c>
      <c r="Q16" s="5">
        <v>80000000000</v>
      </c>
      <c r="S16" s="8">
        <v>0.10302946817595036</v>
      </c>
    </row>
    <row r="17" spans="1:19" x14ac:dyDescent="0.5">
      <c r="A17" s="3" t="s">
        <v>90</v>
      </c>
      <c r="C17" s="3" t="s">
        <v>93</v>
      </c>
      <c r="E17" s="3" t="s">
        <v>85</v>
      </c>
      <c r="G17" s="3" t="s">
        <v>94</v>
      </c>
      <c r="I17" s="11" t="s">
        <v>127</v>
      </c>
      <c r="K17" s="5">
        <v>50000000000</v>
      </c>
      <c r="M17" s="3">
        <v>0</v>
      </c>
      <c r="O17" s="3">
        <v>0</v>
      </c>
      <c r="Q17" s="5">
        <v>50000000000</v>
      </c>
      <c r="S17" s="8">
        <v>6.4393417609968986E-2</v>
      </c>
    </row>
    <row r="18" spans="1:19" x14ac:dyDescent="0.5">
      <c r="A18" s="3" t="s">
        <v>81</v>
      </c>
      <c r="C18" s="3" t="s">
        <v>95</v>
      </c>
      <c r="E18" s="3" t="s">
        <v>85</v>
      </c>
      <c r="G18" s="3" t="s">
        <v>94</v>
      </c>
      <c r="I18" s="11" t="s">
        <v>127</v>
      </c>
      <c r="K18" s="5">
        <v>60000000000</v>
      </c>
      <c r="M18" s="3">
        <v>0</v>
      </c>
      <c r="O18" s="3">
        <v>0</v>
      </c>
      <c r="Q18" s="5">
        <v>60000000000</v>
      </c>
      <c r="S18" s="8">
        <v>7.7272101131962784E-2</v>
      </c>
    </row>
    <row r="19" spans="1:19" x14ac:dyDescent="0.5">
      <c r="A19" s="3" t="s">
        <v>49</v>
      </c>
      <c r="C19" s="3" t="s">
        <v>49</v>
      </c>
      <c r="E19" s="3" t="s">
        <v>49</v>
      </c>
      <c r="G19" s="3" t="s">
        <v>49</v>
      </c>
      <c r="I19" s="3" t="s">
        <v>49</v>
      </c>
      <c r="K19" s="6">
        <f>SUM(K8:K18)</f>
        <v>379952943943</v>
      </c>
      <c r="M19" s="6">
        <f>SUM(M8:M18)</f>
        <v>41775551580</v>
      </c>
      <c r="O19" s="6">
        <f>SUM(O8:O18)</f>
        <v>56412700100</v>
      </c>
      <c r="Q19" s="6">
        <f>SUM(Q8:Q18)</f>
        <v>365315795423</v>
      </c>
      <c r="S19" s="9">
        <f>SUM(S8:S18)</f>
        <v>0.47047865148382473</v>
      </c>
    </row>
    <row r="20" spans="1:19" ht="22.5" thickTop="1" x14ac:dyDescent="0.5"/>
    <row r="21" spans="1:19" x14ac:dyDescent="0.5">
      <c r="Q21" s="5"/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8:C18 I13 I15:I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tabSelected="1" workbookViewId="0">
      <selection activeCell="L16" sqref="L16"/>
    </sheetView>
  </sheetViews>
  <sheetFormatPr defaultRowHeight="21.75" x14ac:dyDescent="0.5"/>
  <cols>
    <col min="1" max="1" width="28" style="3" bestFit="1" customWidth="1"/>
    <col min="2" max="2" width="1" style="3" customWidth="1"/>
    <col min="3" max="3" width="20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2.5" x14ac:dyDescent="0.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2.5" x14ac:dyDescent="0.5">
      <c r="A3" s="1" t="s">
        <v>96</v>
      </c>
      <c r="B3" s="1" t="s">
        <v>96</v>
      </c>
      <c r="C3" s="1" t="s">
        <v>96</v>
      </c>
      <c r="D3" s="1" t="s">
        <v>96</v>
      </c>
      <c r="E3" s="1" t="s">
        <v>96</v>
      </c>
      <c r="F3" s="1" t="s">
        <v>96</v>
      </c>
      <c r="G3" s="1" t="s">
        <v>96</v>
      </c>
    </row>
    <row r="4" spans="1:7" ht="22.5" x14ac:dyDescent="0.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2.5" x14ac:dyDescent="0.5">
      <c r="A6" s="2" t="s">
        <v>100</v>
      </c>
      <c r="C6" s="2" t="s">
        <v>65</v>
      </c>
      <c r="E6" s="2" t="s">
        <v>114</v>
      </c>
      <c r="G6" s="2" t="s">
        <v>12</v>
      </c>
    </row>
    <row r="7" spans="1:7" x14ac:dyDescent="0.5">
      <c r="A7" s="3" t="s">
        <v>123</v>
      </c>
      <c r="C7" s="5">
        <v>0</v>
      </c>
      <c r="E7" s="8">
        <f>C7/$C$11</f>
        <v>0</v>
      </c>
      <c r="G7" s="8">
        <v>0</v>
      </c>
    </row>
    <row r="8" spans="1:7" x14ac:dyDescent="0.5">
      <c r="A8" s="3" t="s">
        <v>124</v>
      </c>
      <c r="C8" s="5">
        <v>8946126948</v>
      </c>
      <c r="E8" s="8">
        <f t="shared" ref="E8:E10" si="0">C8/$C$11</f>
        <v>0.4973388381259955</v>
      </c>
      <c r="G8" s="8">
        <v>1.1521433771087225E-2</v>
      </c>
    </row>
    <row r="9" spans="1:7" x14ac:dyDescent="0.5">
      <c r="A9" s="3" t="s">
        <v>125</v>
      </c>
      <c r="C9" s="5">
        <v>9041854864</v>
      </c>
      <c r="E9" s="8">
        <f t="shared" si="0"/>
        <v>0.50266060594757844</v>
      </c>
      <c r="G9" s="8">
        <v>1.1644718724525625E-2</v>
      </c>
    </row>
    <row r="10" spans="1:7" x14ac:dyDescent="0.5">
      <c r="A10" s="3" t="s">
        <v>121</v>
      </c>
      <c r="C10" s="5">
        <f>'سایر درآمدها'!C10</f>
        <v>10000</v>
      </c>
      <c r="E10" s="8">
        <f t="shared" si="0"/>
        <v>5.5592642605768155E-7</v>
      </c>
      <c r="G10" s="8">
        <v>1.2878683521993797E-8</v>
      </c>
    </row>
    <row r="11" spans="1:7" x14ac:dyDescent="0.5">
      <c r="A11" s="3" t="s">
        <v>49</v>
      </c>
      <c r="C11" s="6">
        <f>SUM(C7:C10)</f>
        <v>17987991812</v>
      </c>
      <c r="E11" s="9">
        <f>SUM(E7:E10)</f>
        <v>1</v>
      </c>
      <c r="G11" s="9">
        <f>SUM(G7:G10)</f>
        <v>2.3166165374296374E-2</v>
      </c>
    </row>
    <row r="14" spans="1:7" x14ac:dyDescent="0.5">
      <c r="G14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3"/>
  <sheetViews>
    <sheetView rightToLeft="1" workbookViewId="0">
      <selection activeCell="I14" sqref="I14:I22"/>
    </sheetView>
  </sheetViews>
  <sheetFormatPr defaultRowHeight="21.75" x14ac:dyDescent="0.5"/>
  <cols>
    <col min="1" max="1" width="37.140625" style="3" bestFit="1" customWidth="1"/>
    <col min="2" max="2" width="1" style="3" customWidth="1"/>
    <col min="3" max="3" width="19" style="3" customWidth="1"/>
    <col min="4" max="4" width="1" style="3" customWidth="1"/>
    <col min="5" max="5" width="20" style="3" customWidth="1"/>
    <col min="6" max="6" width="1" style="3" customWidth="1"/>
    <col min="7" max="7" width="14" style="3" customWidth="1"/>
    <col min="8" max="8" width="1" style="3" customWidth="1"/>
    <col min="9" max="9" width="20" style="3" customWidth="1"/>
    <col min="10" max="10" width="1" style="3" customWidth="1"/>
    <col min="11" max="11" width="17" style="3" customWidth="1"/>
    <col min="12" max="12" width="1" style="3" customWidth="1"/>
    <col min="13" max="13" width="20" style="3" customWidth="1"/>
    <col min="14" max="14" width="1" style="3" customWidth="1"/>
    <col min="15" max="15" width="20" style="3" customWidth="1"/>
    <col min="16" max="16" width="1" style="3" customWidth="1"/>
    <col min="17" max="17" width="17" style="3" customWidth="1"/>
    <col min="18" max="18" width="1" style="3" customWidth="1"/>
    <col min="19" max="19" width="20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2.5" x14ac:dyDescent="0.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2.5" x14ac:dyDescent="0.5">
      <c r="A3" s="1" t="s">
        <v>96</v>
      </c>
      <c r="B3" s="1" t="s">
        <v>96</v>
      </c>
      <c r="C3" s="1" t="s">
        <v>96</v>
      </c>
      <c r="D3" s="1" t="s">
        <v>96</v>
      </c>
      <c r="E3" s="1" t="s">
        <v>96</v>
      </c>
      <c r="F3" s="1" t="s">
        <v>96</v>
      </c>
      <c r="G3" s="1" t="s">
        <v>96</v>
      </c>
      <c r="H3" s="1" t="s">
        <v>96</v>
      </c>
      <c r="I3" s="1" t="s">
        <v>96</v>
      </c>
      <c r="J3" s="1" t="s">
        <v>96</v>
      </c>
      <c r="K3" s="1" t="s">
        <v>96</v>
      </c>
      <c r="L3" s="1" t="s">
        <v>96</v>
      </c>
      <c r="M3" s="1" t="s">
        <v>96</v>
      </c>
      <c r="N3" s="1" t="s">
        <v>96</v>
      </c>
      <c r="O3" s="1" t="s">
        <v>96</v>
      </c>
      <c r="P3" s="1" t="s">
        <v>96</v>
      </c>
      <c r="Q3" s="1" t="s">
        <v>96</v>
      </c>
      <c r="R3" s="1" t="s">
        <v>96</v>
      </c>
      <c r="S3" s="1" t="s">
        <v>96</v>
      </c>
    </row>
    <row r="4" spans="1:19" ht="22.5" x14ac:dyDescent="0.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2.5" x14ac:dyDescent="0.5">
      <c r="A6" s="2" t="s">
        <v>97</v>
      </c>
      <c r="B6" s="2" t="s">
        <v>97</v>
      </c>
      <c r="C6" s="2" t="s">
        <v>97</v>
      </c>
      <c r="D6" s="2" t="s">
        <v>97</v>
      </c>
      <c r="E6" s="2" t="s">
        <v>97</v>
      </c>
      <c r="F6" s="2" t="s">
        <v>97</v>
      </c>
      <c r="G6" s="2" t="s">
        <v>97</v>
      </c>
      <c r="I6" s="2" t="s">
        <v>98</v>
      </c>
      <c r="J6" s="2" t="s">
        <v>98</v>
      </c>
      <c r="K6" s="2" t="s">
        <v>98</v>
      </c>
      <c r="L6" s="2" t="s">
        <v>98</v>
      </c>
      <c r="M6" s="2" t="s">
        <v>98</v>
      </c>
      <c r="O6" s="2" t="s">
        <v>99</v>
      </c>
      <c r="P6" s="2" t="s">
        <v>99</v>
      </c>
      <c r="Q6" s="2" t="s">
        <v>99</v>
      </c>
      <c r="R6" s="2" t="s">
        <v>99</v>
      </c>
      <c r="S6" s="2" t="s">
        <v>99</v>
      </c>
    </row>
    <row r="7" spans="1:19" ht="22.5" x14ac:dyDescent="0.5">
      <c r="A7" s="2" t="s">
        <v>100</v>
      </c>
      <c r="C7" s="2" t="s">
        <v>101</v>
      </c>
      <c r="E7" s="2" t="s">
        <v>20</v>
      </c>
      <c r="G7" s="2" t="s">
        <v>21</v>
      </c>
      <c r="I7" s="2" t="s">
        <v>102</v>
      </c>
      <c r="K7" s="2" t="s">
        <v>103</v>
      </c>
      <c r="M7" s="2" t="s">
        <v>104</v>
      </c>
      <c r="O7" s="2" t="s">
        <v>102</v>
      </c>
      <c r="Q7" s="2" t="s">
        <v>103</v>
      </c>
      <c r="S7" s="2" t="s">
        <v>104</v>
      </c>
    </row>
    <row r="8" spans="1:19" x14ac:dyDescent="0.5">
      <c r="A8" s="3" t="s">
        <v>43</v>
      </c>
      <c r="C8" s="3" t="s">
        <v>49</v>
      </c>
      <c r="E8" s="3" t="s">
        <v>45</v>
      </c>
      <c r="G8" s="5">
        <v>20.5</v>
      </c>
      <c r="I8" s="5">
        <v>537724996</v>
      </c>
      <c r="K8" s="3" t="s">
        <v>49</v>
      </c>
      <c r="M8" s="5">
        <v>537724996</v>
      </c>
      <c r="O8" s="5">
        <v>1023226799</v>
      </c>
      <c r="Q8" s="3" t="s">
        <v>49</v>
      </c>
      <c r="S8" s="5">
        <v>1023226799</v>
      </c>
    </row>
    <row r="9" spans="1:19" x14ac:dyDescent="0.5">
      <c r="A9" s="3" t="s">
        <v>40</v>
      </c>
      <c r="C9" s="3" t="s">
        <v>49</v>
      </c>
      <c r="E9" s="3" t="s">
        <v>42</v>
      </c>
      <c r="G9" s="5">
        <v>18</v>
      </c>
      <c r="I9" s="5">
        <v>2916649585</v>
      </c>
      <c r="K9" s="3" t="s">
        <v>49</v>
      </c>
      <c r="M9" s="5">
        <v>2916649585</v>
      </c>
      <c r="O9" s="5">
        <v>5979021438</v>
      </c>
      <c r="Q9" s="3" t="s">
        <v>49</v>
      </c>
      <c r="S9" s="5">
        <v>5979021438</v>
      </c>
    </row>
    <row r="10" spans="1:19" x14ac:dyDescent="0.5">
      <c r="A10" s="3" t="s">
        <v>46</v>
      </c>
      <c r="C10" s="3" t="s">
        <v>49</v>
      </c>
      <c r="E10" s="3" t="s">
        <v>48</v>
      </c>
      <c r="G10" s="5">
        <v>18</v>
      </c>
      <c r="I10" s="5">
        <v>116166032</v>
      </c>
      <c r="K10" s="3" t="s">
        <v>49</v>
      </c>
      <c r="M10" s="5">
        <v>116166032</v>
      </c>
      <c r="O10" s="5">
        <v>116166032</v>
      </c>
      <c r="Q10" s="3" t="s">
        <v>49</v>
      </c>
      <c r="S10" s="5">
        <v>116166032</v>
      </c>
    </row>
    <row r="11" spans="1:19" x14ac:dyDescent="0.5">
      <c r="A11" s="3" t="s">
        <v>37</v>
      </c>
      <c r="C11" s="3" t="s">
        <v>49</v>
      </c>
      <c r="E11" s="3" t="s">
        <v>39</v>
      </c>
      <c r="G11" s="5">
        <v>18</v>
      </c>
      <c r="I11" s="5">
        <v>1229187383</v>
      </c>
      <c r="K11" s="3" t="s">
        <v>49</v>
      </c>
      <c r="M11" s="5">
        <v>1229187383</v>
      </c>
      <c r="O11" s="5">
        <v>2541155671</v>
      </c>
      <c r="Q11" s="3" t="s">
        <v>49</v>
      </c>
      <c r="S11" s="5">
        <v>2541155671</v>
      </c>
    </row>
    <row r="12" spans="1:19" x14ac:dyDescent="0.5">
      <c r="A12" s="3" t="s">
        <v>105</v>
      </c>
      <c r="C12" s="3" t="s">
        <v>49</v>
      </c>
      <c r="E12" s="3" t="s">
        <v>94</v>
      </c>
      <c r="G12" s="5">
        <v>21</v>
      </c>
      <c r="I12" s="5">
        <v>0</v>
      </c>
      <c r="K12" s="3" t="s">
        <v>49</v>
      </c>
      <c r="M12" s="5">
        <v>0</v>
      </c>
      <c r="O12" s="5">
        <v>1125228633</v>
      </c>
      <c r="Q12" s="3" t="s">
        <v>49</v>
      </c>
      <c r="S12" s="5">
        <v>1125228633</v>
      </c>
    </row>
    <row r="13" spans="1:19" x14ac:dyDescent="0.5">
      <c r="A13" s="3" t="s">
        <v>106</v>
      </c>
      <c r="C13" s="3" t="s">
        <v>49</v>
      </c>
      <c r="E13" s="3" t="s">
        <v>107</v>
      </c>
      <c r="G13" s="5">
        <v>18</v>
      </c>
      <c r="I13" s="5">
        <v>0</v>
      </c>
      <c r="K13" s="3" t="s">
        <v>49</v>
      </c>
      <c r="M13" s="5">
        <v>0</v>
      </c>
      <c r="O13" s="5">
        <v>241842974</v>
      </c>
      <c r="Q13" s="3" t="s">
        <v>49</v>
      </c>
      <c r="S13" s="5">
        <v>241842974</v>
      </c>
    </row>
    <row r="14" spans="1:19" x14ac:dyDescent="0.5">
      <c r="A14" s="3" t="s">
        <v>68</v>
      </c>
      <c r="C14" s="5">
        <v>1</v>
      </c>
      <c r="E14" s="3" t="s">
        <v>49</v>
      </c>
      <c r="G14" s="5">
        <v>0</v>
      </c>
      <c r="I14" s="5">
        <v>7482</v>
      </c>
      <c r="K14" s="5">
        <v>0</v>
      </c>
      <c r="M14" s="5">
        <v>7482</v>
      </c>
      <c r="O14" s="5">
        <v>16420</v>
      </c>
      <c r="Q14" s="5">
        <v>0</v>
      </c>
      <c r="S14" s="5">
        <v>16420</v>
      </c>
    </row>
    <row r="15" spans="1:19" x14ac:dyDescent="0.5">
      <c r="A15" s="3" t="s">
        <v>75</v>
      </c>
      <c r="C15" s="5">
        <v>17</v>
      </c>
      <c r="E15" s="3" t="s">
        <v>49</v>
      </c>
      <c r="G15" s="5">
        <v>0</v>
      </c>
      <c r="I15" s="5">
        <v>6277665</v>
      </c>
      <c r="K15" s="5">
        <v>0</v>
      </c>
      <c r="M15" s="5">
        <v>6277665</v>
      </c>
      <c r="O15" s="5">
        <v>133808909</v>
      </c>
      <c r="Q15" s="5">
        <v>0</v>
      </c>
      <c r="S15" s="5">
        <v>133808909</v>
      </c>
    </row>
    <row r="16" spans="1:19" x14ac:dyDescent="0.5">
      <c r="A16" s="3" t="s">
        <v>78</v>
      </c>
      <c r="C16" s="5">
        <v>17</v>
      </c>
      <c r="E16" s="3" t="s">
        <v>49</v>
      </c>
      <c r="G16" s="5">
        <v>0</v>
      </c>
      <c r="I16" s="5">
        <v>10644</v>
      </c>
      <c r="K16" s="5">
        <v>0</v>
      </c>
      <c r="M16" s="5">
        <v>10644</v>
      </c>
      <c r="O16" s="5">
        <v>157315</v>
      </c>
      <c r="Q16" s="5">
        <v>0</v>
      </c>
      <c r="S16" s="5">
        <v>157315</v>
      </c>
    </row>
    <row r="17" spans="1:19" x14ac:dyDescent="0.5">
      <c r="A17" s="3" t="s">
        <v>81</v>
      </c>
      <c r="C17" s="5">
        <v>1</v>
      </c>
      <c r="E17" s="3" t="s">
        <v>49</v>
      </c>
      <c r="G17" s="5">
        <v>0</v>
      </c>
      <c r="I17" s="5">
        <v>6276446</v>
      </c>
      <c r="K17" s="5">
        <v>0</v>
      </c>
      <c r="M17" s="5">
        <v>6276446</v>
      </c>
      <c r="O17" s="5">
        <v>6707296</v>
      </c>
      <c r="Q17" s="5">
        <v>0</v>
      </c>
      <c r="S17" s="5">
        <v>6707296</v>
      </c>
    </row>
    <row r="18" spans="1:19" x14ac:dyDescent="0.5">
      <c r="A18" s="3" t="s">
        <v>81</v>
      </c>
      <c r="C18" s="5">
        <v>1</v>
      </c>
      <c r="E18" s="3" t="s">
        <v>49</v>
      </c>
      <c r="G18" s="5" t="s">
        <v>127</v>
      </c>
      <c r="I18" s="5">
        <v>1769631859</v>
      </c>
      <c r="K18" s="5">
        <v>0</v>
      </c>
      <c r="M18" s="5">
        <f>I18-K18</f>
        <v>1769631859</v>
      </c>
      <c r="O18" s="5">
        <v>3440042808</v>
      </c>
      <c r="Q18" s="5">
        <v>63692</v>
      </c>
      <c r="S18" s="5">
        <v>3439979116</v>
      </c>
    </row>
    <row r="19" spans="1:19" x14ac:dyDescent="0.5">
      <c r="A19" s="3" t="s">
        <v>86</v>
      </c>
      <c r="C19" s="5">
        <v>30</v>
      </c>
      <c r="E19" s="3" t="s">
        <v>49</v>
      </c>
      <c r="G19" s="5" t="s">
        <v>127</v>
      </c>
      <c r="I19" s="5">
        <v>2445596244</v>
      </c>
      <c r="K19" s="5">
        <v>3777049</v>
      </c>
      <c r="M19" s="5">
        <v>2441819195</v>
      </c>
      <c r="O19" s="5">
        <v>4733815405</v>
      </c>
      <c r="Q19" s="5">
        <v>3777049</v>
      </c>
      <c r="S19" s="5">
        <v>4730038356</v>
      </c>
    </row>
    <row r="20" spans="1:19" x14ac:dyDescent="0.5">
      <c r="A20" s="3" t="s">
        <v>90</v>
      </c>
      <c r="C20" s="5">
        <v>7</v>
      </c>
      <c r="E20" s="3" t="s">
        <v>49</v>
      </c>
      <c r="G20" s="5" t="s">
        <v>127</v>
      </c>
      <c r="I20" s="5">
        <v>2014318433</v>
      </c>
      <c r="K20" s="5">
        <v>1564633</v>
      </c>
      <c r="M20" s="5">
        <v>2012753800</v>
      </c>
      <c r="O20" s="5">
        <v>3451030752</v>
      </c>
      <c r="Q20" s="5">
        <v>9353437</v>
      </c>
      <c r="S20" s="5">
        <v>3441677315</v>
      </c>
    </row>
    <row r="21" spans="1:19" x14ac:dyDescent="0.5">
      <c r="A21" s="3" t="s">
        <v>90</v>
      </c>
      <c r="C21" s="5">
        <v>14</v>
      </c>
      <c r="E21" s="3" t="s">
        <v>49</v>
      </c>
      <c r="G21" s="5" t="s">
        <v>127</v>
      </c>
      <c r="I21" s="5">
        <v>1258415659</v>
      </c>
      <c r="K21" s="5">
        <v>1782560</v>
      </c>
      <c r="M21" s="5">
        <v>1256633099</v>
      </c>
      <c r="O21" s="5">
        <v>1883073179</v>
      </c>
      <c r="Q21" s="5">
        <v>8518914</v>
      </c>
      <c r="S21" s="5">
        <v>1874554265</v>
      </c>
    </row>
    <row r="22" spans="1:19" x14ac:dyDescent="0.5">
      <c r="A22" s="3" t="s">
        <v>81</v>
      </c>
      <c r="C22" s="5">
        <v>30</v>
      </c>
      <c r="E22" s="3" t="s">
        <v>49</v>
      </c>
      <c r="G22" s="5" t="s">
        <v>127</v>
      </c>
      <c r="I22" s="5">
        <v>1541320432</v>
      </c>
      <c r="K22" s="5">
        <v>1599802</v>
      </c>
      <c r="M22" s="5">
        <v>1539720630</v>
      </c>
      <c r="O22" s="5">
        <v>2304060144</v>
      </c>
      <c r="Q22" s="5">
        <v>1599802</v>
      </c>
      <c r="S22" s="5">
        <v>2302460342</v>
      </c>
    </row>
    <row r="23" spans="1:19" x14ac:dyDescent="0.5">
      <c r="A23" s="3" t="s">
        <v>49</v>
      </c>
      <c r="C23" s="3" t="s">
        <v>49</v>
      </c>
      <c r="E23" s="3" t="s">
        <v>49</v>
      </c>
      <c r="G23" s="12"/>
      <c r="I23" s="6">
        <f>SUM(I8:I22)</f>
        <v>13841582860</v>
      </c>
      <c r="K23" s="6">
        <f>SUM(K8:K22)</f>
        <v>8724044</v>
      </c>
      <c r="M23" s="6">
        <f>SUM(M8:M22)</f>
        <v>13832858816</v>
      </c>
      <c r="O23" s="6">
        <f>SUM(O8:O22)</f>
        <v>26979353775</v>
      </c>
      <c r="Q23" s="6">
        <f>SUM(Q8:Q22)</f>
        <v>23312894</v>
      </c>
      <c r="S23" s="6">
        <f>SUM(S8:S22)</f>
        <v>26956040881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ignoredErrors>
    <ignoredError sqref="G18:G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6"/>
  <sheetViews>
    <sheetView rightToLeft="1" workbookViewId="0">
      <selection activeCell="I19" sqref="I19"/>
    </sheetView>
  </sheetViews>
  <sheetFormatPr defaultRowHeight="21.75" x14ac:dyDescent="0.5"/>
  <cols>
    <col min="1" max="1" width="28.85546875" style="3" customWidth="1"/>
    <col min="2" max="2" width="1" style="3" customWidth="1"/>
    <col min="3" max="3" width="16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34" style="3" customWidth="1"/>
    <col min="10" max="10" width="1" style="3" customWidth="1"/>
    <col min="11" max="11" width="16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2.5" x14ac:dyDescent="0.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2.5" x14ac:dyDescent="0.5">
      <c r="A3" s="1" t="s">
        <v>96</v>
      </c>
      <c r="B3" s="1" t="s">
        <v>96</v>
      </c>
      <c r="C3" s="1" t="s">
        <v>96</v>
      </c>
      <c r="D3" s="1" t="s">
        <v>96</v>
      </c>
      <c r="E3" s="1" t="s">
        <v>96</v>
      </c>
      <c r="F3" s="1" t="s">
        <v>96</v>
      </c>
      <c r="G3" s="1" t="s">
        <v>96</v>
      </c>
      <c r="H3" s="1" t="s">
        <v>96</v>
      </c>
      <c r="I3" s="1" t="s">
        <v>96</v>
      </c>
      <c r="J3" s="1" t="s">
        <v>96</v>
      </c>
      <c r="K3" s="1" t="s">
        <v>96</v>
      </c>
      <c r="L3" s="1" t="s">
        <v>96</v>
      </c>
      <c r="M3" s="1" t="s">
        <v>96</v>
      </c>
      <c r="N3" s="1" t="s">
        <v>96</v>
      </c>
      <c r="O3" s="1" t="s">
        <v>96</v>
      </c>
      <c r="P3" s="1" t="s">
        <v>96</v>
      </c>
      <c r="Q3" s="1" t="s">
        <v>96</v>
      </c>
    </row>
    <row r="4" spans="1:17" ht="22.5" x14ac:dyDescent="0.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2.5" x14ac:dyDescent="0.5">
      <c r="A6" s="2" t="s">
        <v>3</v>
      </c>
      <c r="C6" s="2" t="s">
        <v>98</v>
      </c>
      <c r="D6" s="2" t="s">
        <v>98</v>
      </c>
      <c r="E6" s="2" t="s">
        <v>98</v>
      </c>
      <c r="F6" s="2" t="s">
        <v>98</v>
      </c>
      <c r="G6" s="2" t="s">
        <v>98</v>
      </c>
      <c r="H6" s="2" t="s">
        <v>98</v>
      </c>
      <c r="I6" s="2" t="s">
        <v>98</v>
      </c>
      <c r="K6" s="2" t="s">
        <v>99</v>
      </c>
      <c r="L6" s="2" t="s">
        <v>99</v>
      </c>
      <c r="M6" s="2" t="s">
        <v>99</v>
      </c>
      <c r="N6" s="2" t="s">
        <v>99</v>
      </c>
      <c r="O6" s="2" t="s">
        <v>99</v>
      </c>
      <c r="P6" s="2" t="s">
        <v>99</v>
      </c>
      <c r="Q6" s="2" t="s">
        <v>99</v>
      </c>
    </row>
    <row r="7" spans="1:17" ht="22.5" x14ac:dyDescent="0.5">
      <c r="A7" s="2" t="s">
        <v>3</v>
      </c>
      <c r="C7" s="2" t="s">
        <v>7</v>
      </c>
      <c r="E7" s="2" t="s">
        <v>108</v>
      </c>
      <c r="G7" s="2" t="s">
        <v>109</v>
      </c>
      <c r="I7" s="2" t="s">
        <v>110</v>
      </c>
      <c r="K7" s="2" t="s">
        <v>7</v>
      </c>
      <c r="M7" s="2" t="s">
        <v>108</v>
      </c>
      <c r="O7" s="2" t="s">
        <v>109</v>
      </c>
      <c r="Q7" s="2" t="s">
        <v>110</v>
      </c>
    </row>
    <row r="8" spans="1:17" x14ac:dyDescent="0.5">
      <c r="A8" s="3" t="s">
        <v>46</v>
      </c>
      <c r="C8" s="5">
        <v>10512</v>
      </c>
      <c r="E8" s="5">
        <v>9531426211</v>
      </c>
      <c r="G8" s="5">
        <v>9581847591</v>
      </c>
      <c r="I8" s="13">
        <v>-50421379</v>
      </c>
      <c r="K8" s="5">
        <v>10512</v>
      </c>
      <c r="M8" s="5">
        <v>9531426211</v>
      </c>
      <c r="O8" s="5">
        <v>9581847591</v>
      </c>
      <c r="Q8" s="5">
        <v>-50421379</v>
      </c>
    </row>
    <row r="9" spans="1:17" x14ac:dyDescent="0.5">
      <c r="A9" s="3" t="s">
        <v>43</v>
      </c>
      <c r="C9" s="5">
        <v>31853</v>
      </c>
      <c r="E9" s="5">
        <v>27438710601</v>
      </c>
      <c r="G9" s="5">
        <v>26873613411</v>
      </c>
      <c r="I9" s="13">
        <v>565097190</v>
      </c>
      <c r="K9" s="5">
        <v>31853</v>
      </c>
      <c r="M9" s="5">
        <v>27438710601</v>
      </c>
      <c r="O9" s="5">
        <v>29704736318</v>
      </c>
      <c r="Q9" s="5">
        <v>-2266025716</v>
      </c>
    </row>
    <row r="10" spans="1:17" x14ac:dyDescent="0.5">
      <c r="A10" s="3" t="s">
        <v>27</v>
      </c>
      <c r="C10" s="5">
        <v>4300</v>
      </c>
      <c r="E10" s="5">
        <v>3439419492</v>
      </c>
      <c r="G10" s="5">
        <v>3417751420</v>
      </c>
      <c r="I10" s="13">
        <v>21668072</v>
      </c>
      <c r="K10" s="5">
        <v>4300</v>
      </c>
      <c r="M10" s="5">
        <v>3439419492</v>
      </c>
      <c r="O10" s="5">
        <v>3344879630</v>
      </c>
      <c r="Q10" s="5">
        <v>94539862</v>
      </c>
    </row>
    <row r="11" spans="1:17" x14ac:dyDescent="0.5">
      <c r="A11" s="3" t="s">
        <v>33</v>
      </c>
      <c r="C11" s="5">
        <v>28</v>
      </c>
      <c r="E11" s="5">
        <v>22837419</v>
      </c>
      <c r="G11" s="5">
        <v>22418055</v>
      </c>
      <c r="I11" s="13">
        <v>419364</v>
      </c>
      <c r="K11" s="5">
        <v>28</v>
      </c>
      <c r="M11" s="5">
        <v>22837419</v>
      </c>
      <c r="O11" s="5">
        <v>22114591</v>
      </c>
      <c r="Q11" s="5">
        <v>722828</v>
      </c>
    </row>
    <row r="12" spans="1:17" x14ac:dyDescent="0.5">
      <c r="A12" s="3" t="s">
        <v>37</v>
      </c>
      <c r="C12" s="5">
        <v>83390</v>
      </c>
      <c r="E12" s="5">
        <v>77887233969</v>
      </c>
      <c r="G12" s="5">
        <v>74155874341</v>
      </c>
      <c r="I12" s="13">
        <v>3731359628</v>
      </c>
      <c r="K12" s="5">
        <v>83390</v>
      </c>
      <c r="M12" s="5">
        <v>77887233969</v>
      </c>
      <c r="O12" s="5">
        <v>76713212502</v>
      </c>
      <c r="Q12" s="5">
        <v>1174021467</v>
      </c>
    </row>
    <row r="13" spans="1:17" x14ac:dyDescent="0.5">
      <c r="A13" s="3" t="s">
        <v>23</v>
      </c>
      <c r="C13" s="5">
        <v>86400</v>
      </c>
      <c r="E13" s="5">
        <v>99518830100</v>
      </c>
      <c r="G13" s="5">
        <v>97921761615</v>
      </c>
      <c r="I13" s="13">
        <v>1597068485</v>
      </c>
      <c r="K13" s="5">
        <v>86400</v>
      </c>
      <c r="M13" s="5">
        <v>99518830100</v>
      </c>
      <c r="O13" s="5">
        <v>98563944554</v>
      </c>
      <c r="Q13" s="5">
        <v>954885546</v>
      </c>
    </row>
    <row r="14" spans="1:17" x14ac:dyDescent="0.5">
      <c r="A14" s="3" t="s">
        <v>40</v>
      </c>
      <c r="C14" s="5">
        <v>205000</v>
      </c>
      <c r="E14" s="5">
        <v>176751757936</v>
      </c>
      <c r="G14" s="5">
        <v>178844018645</v>
      </c>
      <c r="I14" s="13">
        <v>-2092260708</v>
      </c>
      <c r="K14" s="5">
        <v>205000</v>
      </c>
      <c r="M14" s="5">
        <v>176751757936</v>
      </c>
      <c r="O14" s="5">
        <v>169598964615</v>
      </c>
      <c r="Q14" s="5">
        <v>7152793321</v>
      </c>
    </row>
    <row r="15" spans="1:17" x14ac:dyDescent="0.5">
      <c r="A15" s="3" t="s">
        <v>36</v>
      </c>
      <c r="C15" s="5">
        <v>3100</v>
      </c>
      <c r="E15" s="5">
        <v>2761413403</v>
      </c>
      <c r="G15" s="5">
        <v>2716037628</v>
      </c>
      <c r="I15" s="13">
        <v>45375775</v>
      </c>
      <c r="K15" s="5">
        <v>3100</v>
      </c>
      <c r="M15" s="5">
        <v>2761413403</v>
      </c>
      <c r="O15" s="5">
        <v>2665454798</v>
      </c>
      <c r="Q15" s="5">
        <v>95958605</v>
      </c>
    </row>
    <row r="16" spans="1:17" x14ac:dyDescent="0.5">
      <c r="A16" s="3" t="s">
        <v>49</v>
      </c>
      <c r="C16" s="3" t="s">
        <v>49</v>
      </c>
      <c r="E16" s="6">
        <f>SUM(E8:E15)</f>
        <v>397351629131</v>
      </c>
      <c r="G16" s="6">
        <f>SUM(G8:G15)</f>
        <v>393533322706</v>
      </c>
      <c r="I16" s="6">
        <f>SUM(I8:I15)</f>
        <v>3818306427</v>
      </c>
      <c r="K16" s="3" t="s">
        <v>49</v>
      </c>
      <c r="M16" s="6">
        <f>SUM(M8:M15)</f>
        <v>397351629131</v>
      </c>
      <c r="O16" s="6">
        <f>SUM(O8:O15)</f>
        <v>390195154599</v>
      </c>
      <c r="Q16" s="6">
        <f>SUM(Q8:Q15)</f>
        <v>7156474534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"/>
  <sheetViews>
    <sheetView rightToLeft="1" workbookViewId="0">
      <selection activeCell="O17" sqref="O17"/>
    </sheetView>
  </sheetViews>
  <sheetFormatPr defaultRowHeight="21.75" x14ac:dyDescent="0.5"/>
  <cols>
    <col min="1" max="1" width="30.85546875" style="3" customWidth="1"/>
    <col min="2" max="2" width="1" style="3" customWidth="1"/>
    <col min="3" max="3" width="15" style="3" customWidth="1"/>
    <col min="4" max="4" width="1" style="3" customWidth="1"/>
    <col min="5" max="5" width="21" style="3" customWidth="1"/>
    <col min="6" max="6" width="1" style="3" customWidth="1"/>
    <col min="7" max="7" width="21" style="3" customWidth="1"/>
    <col min="8" max="8" width="1" style="3" customWidth="1"/>
    <col min="9" max="9" width="28" style="3" customWidth="1"/>
    <col min="10" max="10" width="1" style="3" customWidth="1"/>
    <col min="11" max="11" width="16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2.5" x14ac:dyDescent="0.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2.5" x14ac:dyDescent="0.5">
      <c r="A3" s="1" t="s">
        <v>96</v>
      </c>
      <c r="B3" s="1" t="s">
        <v>96</v>
      </c>
      <c r="C3" s="1" t="s">
        <v>96</v>
      </c>
      <c r="D3" s="1" t="s">
        <v>96</v>
      </c>
      <c r="E3" s="1" t="s">
        <v>96</v>
      </c>
      <c r="F3" s="1" t="s">
        <v>96</v>
      </c>
      <c r="G3" s="1" t="s">
        <v>96</v>
      </c>
      <c r="H3" s="1" t="s">
        <v>96</v>
      </c>
      <c r="I3" s="1" t="s">
        <v>96</v>
      </c>
      <c r="J3" s="1" t="s">
        <v>96</v>
      </c>
      <c r="K3" s="1" t="s">
        <v>96</v>
      </c>
      <c r="L3" s="1" t="s">
        <v>96</v>
      </c>
      <c r="M3" s="1" t="s">
        <v>96</v>
      </c>
      <c r="N3" s="1" t="s">
        <v>96</v>
      </c>
      <c r="O3" s="1" t="s">
        <v>96</v>
      </c>
      <c r="P3" s="1" t="s">
        <v>96</v>
      </c>
      <c r="Q3" s="1" t="s">
        <v>96</v>
      </c>
    </row>
    <row r="4" spans="1:17" ht="22.5" x14ac:dyDescent="0.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2.5" x14ac:dyDescent="0.5">
      <c r="A6" s="2" t="s">
        <v>3</v>
      </c>
      <c r="C6" s="2" t="s">
        <v>98</v>
      </c>
      <c r="D6" s="2" t="s">
        <v>98</v>
      </c>
      <c r="E6" s="2" t="s">
        <v>98</v>
      </c>
      <c r="F6" s="2" t="s">
        <v>98</v>
      </c>
      <c r="G6" s="2" t="s">
        <v>98</v>
      </c>
      <c r="H6" s="2" t="s">
        <v>98</v>
      </c>
      <c r="I6" s="2" t="s">
        <v>98</v>
      </c>
      <c r="K6" s="2" t="s">
        <v>99</v>
      </c>
      <c r="L6" s="2" t="s">
        <v>99</v>
      </c>
      <c r="M6" s="2" t="s">
        <v>99</v>
      </c>
      <c r="N6" s="2" t="s">
        <v>99</v>
      </c>
      <c r="O6" s="2" t="s">
        <v>99</v>
      </c>
      <c r="P6" s="2" t="s">
        <v>99</v>
      </c>
      <c r="Q6" s="2" t="s">
        <v>99</v>
      </c>
    </row>
    <row r="7" spans="1:17" ht="22.5" x14ac:dyDescent="0.5">
      <c r="A7" s="2" t="s">
        <v>3</v>
      </c>
      <c r="C7" s="2" t="s">
        <v>7</v>
      </c>
      <c r="E7" s="2" t="s">
        <v>108</v>
      </c>
      <c r="G7" s="2" t="s">
        <v>109</v>
      </c>
      <c r="I7" s="2" t="s">
        <v>111</v>
      </c>
      <c r="K7" s="2" t="s">
        <v>7</v>
      </c>
      <c r="M7" s="2" t="s">
        <v>108</v>
      </c>
      <c r="O7" s="2" t="s">
        <v>109</v>
      </c>
      <c r="Q7" s="2" t="s">
        <v>111</v>
      </c>
    </row>
    <row r="8" spans="1:17" x14ac:dyDescent="0.5">
      <c r="A8" s="3" t="s">
        <v>30</v>
      </c>
      <c r="C8" s="5">
        <v>22600</v>
      </c>
      <c r="E8" s="5">
        <v>18099770824</v>
      </c>
      <c r="G8" s="5">
        <v>17771678299</v>
      </c>
      <c r="I8" s="5">
        <v>328092525</v>
      </c>
      <c r="K8" s="5">
        <v>22600</v>
      </c>
      <c r="M8" s="5">
        <v>18099770824</v>
      </c>
      <c r="O8" s="5">
        <v>17771678299</v>
      </c>
      <c r="Q8" s="5">
        <v>328092525</v>
      </c>
    </row>
    <row r="9" spans="1:17" x14ac:dyDescent="0.5">
      <c r="A9" s="3" t="s">
        <v>106</v>
      </c>
      <c r="C9" s="5">
        <v>0</v>
      </c>
      <c r="E9" s="5">
        <v>0</v>
      </c>
      <c r="G9" s="5">
        <v>0</v>
      </c>
      <c r="I9" s="5">
        <v>0</v>
      </c>
      <c r="K9" s="5">
        <v>78404</v>
      </c>
      <c r="M9" s="5">
        <v>78404000000</v>
      </c>
      <c r="O9" s="5">
        <v>78179252228</v>
      </c>
      <c r="Q9" s="5">
        <v>224747772</v>
      </c>
    </row>
    <row r="10" spans="1:17" x14ac:dyDescent="0.5">
      <c r="A10" s="3" t="s">
        <v>105</v>
      </c>
      <c r="C10" s="5">
        <v>0</v>
      </c>
      <c r="E10" s="5">
        <v>0</v>
      </c>
      <c r="G10" s="5">
        <v>0</v>
      </c>
      <c r="I10" s="5">
        <v>0</v>
      </c>
      <c r="K10" s="5">
        <v>127296</v>
      </c>
      <c r="M10" s="5">
        <v>127296000000</v>
      </c>
      <c r="O10" s="5">
        <v>126395276273</v>
      </c>
      <c r="Q10" s="5">
        <v>900723727</v>
      </c>
    </row>
    <row r="11" spans="1:17" x14ac:dyDescent="0.5">
      <c r="A11" s="3" t="s">
        <v>37</v>
      </c>
      <c r="C11" s="5">
        <v>0</v>
      </c>
      <c r="E11" s="5">
        <v>0</v>
      </c>
      <c r="G11" s="5">
        <v>0</v>
      </c>
      <c r="I11" s="5">
        <v>0</v>
      </c>
      <c r="K11" s="5">
        <v>9400</v>
      </c>
      <c r="M11" s="5">
        <v>8928475422</v>
      </c>
      <c r="O11" s="5">
        <v>8647370161</v>
      </c>
      <c r="Q11" s="5">
        <v>281105261</v>
      </c>
    </row>
    <row r="12" spans="1:17" x14ac:dyDescent="0.5">
      <c r="A12" s="3" t="s">
        <v>49</v>
      </c>
      <c r="C12" s="3" t="s">
        <v>49</v>
      </c>
      <c r="E12" s="6">
        <f>SUM(E8:E11)</f>
        <v>18099770824</v>
      </c>
      <c r="G12" s="6">
        <f>SUM(G8:G11)</f>
        <v>17771678299</v>
      </c>
      <c r="I12" s="6">
        <f>SUM(I8:I11)</f>
        <v>328092525</v>
      </c>
      <c r="K12" s="3" t="s">
        <v>49</v>
      </c>
      <c r="M12" s="6">
        <f>SUM(M8:M11)</f>
        <v>232728246246</v>
      </c>
      <c r="O12" s="6">
        <f>SUM(O8:O11)</f>
        <v>230993576961</v>
      </c>
      <c r="Q12" s="6">
        <f>SUM(Q8:Q11)</f>
        <v>1734669285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9"/>
  <sheetViews>
    <sheetView rightToLeft="1" workbookViewId="0">
      <selection activeCell="M23" sqref="M23"/>
    </sheetView>
  </sheetViews>
  <sheetFormatPr defaultRowHeight="21.75" x14ac:dyDescent="0.5"/>
  <cols>
    <col min="1" max="1" width="37.14062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19" style="3" customWidth="1"/>
    <col min="8" max="8" width="1" style="3" customWidth="1"/>
    <col min="9" max="9" width="20" style="3" customWidth="1"/>
    <col min="10" max="10" width="1" style="3" customWidth="1"/>
    <col min="11" max="11" width="20" style="3" customWidth="1"/>
    <col min="12" max="12" width="1" style="3" customWidth="1"/>
    <col min="13" max="13" width="21" style="3" customWidth="1"/>
    <col min="14" max="14" width="1" style="3" customWidth="1"/>
    <col min="15" max="15" width="19" style="3" customWidth="1"/>
    <col min="16" max="16" width="1" style="3" customWidth="1"/>
    <col min="17" max="17" width="21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2.5" x14ac:dyDescent="0.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2.5" x14ac:dyDescent="0.5">
      <c r="A3" s="1" t="s">
        <v>96</v>
      </c>
      <c r="B3" s="1" t="s">
        <v>96</v>
      </c>
      <c r="C3" s="1" t="s">
        <v>96</v>
      </c>
      <c r="D3" s="1" t="s">
        <v>96</v>
      </c>
      <c r="E3" s="1" t="s">
        <v>96</v>
      </c>
      <c r="F3" s="1" t="s">
        <v>96</v>
      </c>
      <c r="G3" s="1" t="s">
        <v>96</v>
      </c>
      <c r="H3" s="1" t="s">
        <v>96</v>
      </c>
      <c r="I3" s="1" t="s">
        <v>96</v>
      </c>
      <c r="J3" s="1" t="s">
        <v>96</v>
      </c>
      <c r="K3" s="1" t="s">
        <v>96</v>
      </c>
      <c r="L3" s="1" t="s">
        <v>96</v>
      </c>
      <c r="M3" s="1" t="s">
        <v>96</v>
      </c>
      <c r="N3" s="1" t="s">
        <v>96</v>
      </c>
      <c r="O3" s="1" t="s">
        <v>96</v>
      </c>
      <c r="P3" s="1" t="s">
        <v>96</v>
      </c>
      <c r="Q3" s="1" t="s">
        <v>96</v>
      </c>
    </row>
    <row r="4" spans="1:17" ht="22.5" x14ac:dyDescent="0.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2.5" x14ac:dyDescent="0.5">
      <c r="A6" s="2" t="s">
        <v>100</v>
      </c>
      <c r="C6" s="2" t="s">
        <v>98</v>
      </c>
      <c r="D6" s="2" t="s">
        <v>98</v>
      </c>
      <c r="E6" s="2" t="s">
        <v>98</v>
      </c>
      <c r="F6" s="2" t="s">
        <v>98</v>
      </c>
      <c r="G6" s="2" t="s">
        <v>98</v>
      </c>
      <c r="H6" s="2" t="s">
        <v>98</v>
      </c>
      <c r="I6" s="2" t="s">
        <v>98</v>
      </c>
      <c r="K6" s="2" t="s">
        <v>99</v>
      </c>
      <c r="L6" s="2" t="s">
        <v>99</v>
      </c>
      <c r="M6" s="2" t="s">
        <v>99</v>
      </c>
      <c r="N6" s="2" t="s">
        <v>99</v>
      </c>
      <c r="O6" s="2" t="s">
        <v>99</v>
      </c>
      <c r="P6" s="2" t="s">
        <v>99</v>
      </c>
      <c r="Q6" s="2" t="s">
        <v>99</v>
      </c>
    </row>
    <row r="7" spans="1:17" ht="22.5" x14ac:dyDescent="0.5">
      <c r="A7" s="2" t="s">
        <v>100</v>
      </c>
      <c r="C7" s="2" t="s">
        <v>115</v>
      </c>
      <c r="E7" s="2" t="s">
        <v>112</v>
      </c>
      <c r="G7" s="2" t="s">
        <v>113</v>
      </c>
      <c r="I7" s="2" t="s">
        <v>116</v>
      </c>
      <c r="K7" s="2" t="s">
        <v>115</v>
      </c>
      <c r="M7" s="2" t="s">
        <v>112</v>
      </c>
      <c r="O7" s="2" t="s">
        <v>113</v>
      </c>
      <c r="Q7" s="2" t="s">
        <v>116</v>
      </c>
    </row>
    <row r="8" spans="1:17" x14ac:dyDescent="0.5">
      <c r="A8" s="3" t="s">
        <v>30</v>
      </c>
      <c r="C8" s="5">
        <v>0</v>
      </c>
      <c r="E8" s="5">
        <v>0</v>
      </c>
      <c r="G8" s="5">
        <v>328092525</v>
      </c>
      <c r="I8" s="5">
        <v>328092525</v>
      </c>
      <c r="K8" s="5">
        <v>0</v>
      </c>
      <c r="M8" s="5">
        <v>0</v>
      </c>
      <c r="O8" s="5">
        <v>328092525</v>
      </c>
      <c r="Q8" s="5">
        <v>328092525</v>
      </c>
    </row>
    <row r="9" spans="1:17" x14ac:dyDescent="0.5">
      <c r="A9" s="3" t="s">
        <v>106</v>
      </c>
      <c r="C9" s="5">
        <v>0</v>
      </c>
      <c r="E9" s="5">
        <v>0</v>
      </c>
      <c r="G9" s="5">
        <v>0</v>
      </c>
      <c r="I9" s="5">
        <v>0</v>
      </c>
      <c r="K9" s="5">
        <v>241842974</v>
      </c>
      <c r="M9" s="5">
        <v>0</v>
      </c>
      <c r="O9" s="5">
        <v>224747772</v>
      </c>
      <c r="Q9" s="5">
        <v>466590746</v>
      </c>
    </row>
    <row r="10" spans="1:17" x14ac:dyDescent="0.5">
      <c r="A10" s="3" t="s">
        <v>105</v>
      </c>
      <c r="C10" s="5">
        <v>0</v>
      </c>
      <c r="E10" s="5">
        <v>0</v>
      </c>
      <c r="G10" s="5">
        <v>0</v>
      </c>
      <c r="I10" s="5">
        <v>0</v>
      </c>
      <c r="K10" s="5">
        <v>1125228633</v>
      </c>
      <c r="M10" s="5">
        <v>0</v>
      </c>
      <c r="O10" s="5">
        <v>900723727</v>
      </c>
      <c r="Q10" s="5">
        <v>2025952360</v>
      </c>
    </row>
    <row r="11" spans="1:17" x14ac:dyDescent="0.5">
      <c r="A11" s="3" t="s">
        <v>37</v>
      </c>
      <c r="C11" s="5">
        <v>1229187383</v>
      </c>
      <c r="E11" s="5">
        <v>3731359628</v>
      </c>
      <c r="G11" s="5">
        <v>0</v>
      </c>
      <c r="I11" s="5">
        <v>4960547011</v>
      </c>
      <c r="K11" s="5">
        <v>2541155671</v>
      </c>
      <c r="M11" s="5">
        <v>1174021467</v>
      </c>
      <c r="O11" s="5">
        <v>281105261</v>
      </c>
      <c r="Q11" s="5">
        <v>3996282399</v>
      </c>
    </row>
    <row r="12" spans="1:17" x14ac:dyDescent="0.5">
      <c r="A12" s="3" t="s">
        <v>43</v>
      </c>
      <c r="C12" s="5">
        <v>537724996</v>
      </c>
      <c r="E12" s="5">
        <v>565097190</v>
      </c>
      <c r="G12" s="5">
        <v>0</v>
      </c>
      <c r="I12" s="5">
        <v>1102822186</v>
      </c>
      <c r="K12" s="5">
        <v>1023226799</v>
      </c>
      <c r="M12" s="5">
        <v>-2266025716</v>
      </c>
      <c r="O12" s="5">
        <v>0</v>
      </c>
      <c r="Q12" s="5">
        <v>-1242798917</v>
      </c>
    </row>
    <row r="13" spans="1:17" x14ac:dyDescent="0.5">
      <c r="A13" s="3" t="s">
        <v>40</v>
      </c>
      <c r="C13" s="5">
        <v>2916649585</v>
      </c>
      <c r="E13" s="5">
        <v>-2092260708</v>
      </c>
      <c r="G13" s="5">
        <v>0</v>
      </c>
      <c r="I13" s="5">
        <v>824388877</v>
      </c>
      <c r="K13" s="5">
        <v>5979021438</v>
      </c>
      <c r="M13" s="5">
        <v>7152793321</v>
      </c>
      <c r="O13" s="5">
        <v>0</v>
      </c>
      <c r="Q13" s="5">
        <v>13131814759</v>
      </c>
    </row>
    <row r="14" spans="1:17" x14ac:dyDescent="0.5">
      <c r="A14" s="3" t="s">
        <v>46</v>
      </c>
      <c r="C14" s="5">
        <v>116166032</v>
      </c>
      <c r="E14" s="5">
        <v>-50421379</v>
      </c>
      <c r="G14" s="5">
        <v>0</v>
      </c>
      <c r="I14" s="5">
        <v>65744653</v>
      </c>
      <c r="K14" s="5">
        <v>116166032</v>
      </c>
      <c r="M14" s="5">
        <v>-50421379</v>
      </c>
      <c r="O14" s="5">
        <v>0</v>
      </c>
      <c r="Q14" s="5">
        <v>65744653</v>
      </c>
    </row>
    <row r="15" spans="1:17" x14ac:dyDescent="0.5">
      <c r="A15" s="3" t="s">
        <v>27</v>
      </c>
      <c r="C15" s="5">
        <v>0</v>
      </c>
      <c r="E15" s="5">
        <v>21668072</v>
      </c>
      <c r="G15" s="5">
        <v>0</v>
      </c>
      <c r="I15" s="5">
        <v>21668072</v>
      </c>
      <c r="K15" s="5">
        <v>0</v>
      </c>
      <c r="M15" s="5">
        <v>94539862</v>
      </c>
      <c r="O15" s="5">
        <v>0</v>
      </c>
      <c r="Q15" s="5">
        <v>94539862</v>
      </c>
    </row>
    <row r="16" spans="1:17" x14ac:dyDescent="0.5">
      <c r="A16" s="3" t="s">
        <v>33</v>
      </c>
      <c r="C16" s="5">
        <v>0</v>
      </c>
      <c r="E16" s="5">
        <v>419364</v>
      </c>
      <c r="G16" s="5">
        <v>0</v>
      </c>
      <c r="I16" s="5">
        <v>419364</v>
      </c>
      <c r="K16" s="5">
        <v>0</v>
      </c>
      <c r="M16" s="5">
        <v>722828</v>
      </c>
      <c r="O16" s="5">
        <v>0</v>
      </c>
      <c r="Q16" s="5">
        <v>722828</v>
      </c>
    </row>
    <row r="17" spans="1:17" x14ac:dyDescent="0.5">
      <c r="A17" s="3" t="s">
        <v>23</v>
      </c>
      <c r="C17" s="5">
        <v>0</v>
      </c>
      <c r="E17" s="5">
        <v>1597068485</v>
      </c>
      <c r="G17" s="5">
        <v>0</v>
      </c>
      <c r="I17" s="5">
        <v>1597068485</v>
      </c>
      <c r="K17" s="5">
        <v>0</v>
      </c>
      <c r="M17" s="5">
        <v>954885546</v>
      </c>
      <c r="O17" s="5">
        <v>0</v>
      </c>
      <c r="Q17" s="5">
        <v>954885546</v>
      </c>
    </row>
    <row r="18" spans="1:17" x14ac:dyDescent="0.5">
      <c r="A18" s="3" t="s">
        <v>36</v>
      </c>
      <c r="C18" s="5">
        <v>0</v>
      </c>
      <c r="E18" s="5">
        <v>45375775</v>
      </c>
      <c r="G18" s="5">
        <v>0</v>
      </c>
      <c r="I18" s="5">
        <v>45375775</v>
      </c>
      <c r="K18" s="5">
        <v>0</v>
      </c>
      <c r="M18" s="5">
        <v>95958605</v>
      </c>
      <c r="O18" s="5">
        <v>0</v>
      </c>
      <c r="Q18" s="5">
        <v>95958605</v>
      </c>
    </row>
    <row r="19" spans="1:17" x14ac:dyDescent="0.5">
      <c r="A19" s="3" t="s">
        <v>49</v>
      </c>
      <c r="C19" s="6">
        <f>SUM(C8:C18)</f>
        <v>4799727996</v>
      </c>
      <c r="E19" s="6">
        <f>SUM(E8:E18)</f>
        <v>3818306427</v>
      </c>
      <c r="G19" s="6">
        <f>SUM(G8:G18)</f>
        <v>328092525</v>
      </c>
      <c r="I19" s="6">
        <f>SUM(I8:I18)</f>
        <v>8946126948</v>
      </c>
      <c r="K19" s="6">
        <f>SUM(K8:K18)</f>
        <v>11026641547</v>
      </c>
      <c r="M19" s="6">
        <f>SUM(M8:M18)</f>
        <v>7156474534</v>
      </c>
      <c r="O19" s="6">
        <f>SUM(O8:O18)</f>
        <v>1734669285</v>
      </c>
      <c r="Q19" s="6">
        <f>SUM(Q8:Q18)</f>
        <v>19917785366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K21" sqref="K21"/>
    </sheetView>
  </sheetViews>
  <sheetFormatPr defaultRowHeight="21.75" x14ac:dyDescent="0.5"/>
  <cols>
    <col min="1" max="1" width="28.710937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2.5" x14ac:dyDescent="0.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2.5" x14ac:dyDescent="0.5">
      <c r="A3" s="1" t="s">
        <v>96</v>
      </c>
      <c r="B3" s="1" t="s">
        <v>96</v>
      </c>
      <c r="C3" s="1" t="s">
        <v>96</v>
      </c>
      <c r="D3" s="1" t="s">
        <v>96</v>
      </c>
      <c r="E3" s="1" t="s">
        <v>96</v>
      </c>
      <c r="F3" s="1" t="s">
        <v>96</v>
      </c>
      <c r="G3" s="1" t="s">
        <v>96</v>
      </c>
      <c r="H3" s="1" t="s">
        <v>96</v>
      </c>
      <c r="I3" s="1" t="s">
        <v>96</v>
      </c>
      <c r="J3" s="1" t="s">
        <v>96</v>
      </c>
      <c r="K3" s="1" t="s">
        <v>96</v>
      </c>
    </row>
    <row r="4" spans="1:11" ht="22.5" x14ac:dyDescent="0.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2.5" x14ac:dyDescent="0.5">
      <c r="A6" s="2" t="s">
        <v>117</v>
      </c>
      <c r="B6" s="2" t="s">
        <v>117</v>
      </c>
      <c r="C6" s="2" t="s">
        <v>117</v>
      </c>
      <c r="E6" s="2" t="s">
        <v>98</v>
      </c>
      <c r="F6" s="2" t="s">
        <v>98</v>
      </c>
      <c r="G6" s="2" t="s">
        <v>98</v>
      </c>
      <c r="I6" s="2" t="s">
        <v>99</v>
      </c>
      <c r="J6" s="2" t="s">
        <v>99</v>
      </c>
      <c r="K6" s="2" t="s">
        <v>99</v>
      </c>
    </row>
    <row r="7" spans="1:11" ht="22.5" x14ac:dyDescent="0.5">
      <c r="A7" s="2" t="s">
        <v>118</v>
      </c>
      <c r="C7" s="2" t="s">
        <v>62</v>
      </c>
      <c r="E7" s="2" t="s">
        <v>119</v>
      </c>
      <c r="G7" s="2" t="s">
        <v>120</v>
      </c>
      <c r="I7" s="2" t="s">
        <v>119</v>
      </c>
      <c r="K7" s="2" t="s">
        <v>120</v>
      </c>
    </row>
    <row r="8" spans="1:11" x14ac:dyDescent="0.5">
      <c r="A8" s="3" t="s">
        <v>68</v>
      </c>
      <c r="C8" s="3" t="s">
        <v>69</v>
      </c>
      <c r="E8" s="5">
        <v>7482</v>
      </c>
      <c r="G8" s="8">
        <v>8.2748508049929702E-7</v>
      </c>
      <c r="I8" s="5">
        <v>16420</v>
      </c>
      <c r="K8" s="8">
        <f>I8/$I$17</f>
        <v>1.0292920580100367E-6</v>
      </c>
    </row>
    <row r="9" spans="1:11" x14ac:dyDescent="0.5">
      <c r="A9" s="3" t="s">
        <v>75</v>
      </c>
      <c r="C9" s="3" t="s">
        <v>76</v>
      </c>
      <c r="E9" s="5">
        <v>6277665</v>
      </c>
      <c r="G9" s="8">
        <v>6.9428951187819018E-4</v>
      </c>
      <c r="I9" s="5">
        <v>133808909</v>
      </c>
      <c r="K9" s="8">
        <f t="shared" ref="K9:K16" si="0">I9/$I$17</f>
        <v>8.3878469747069272E-3</v>
      </c>
    </row>
    <row r="10" spans="1:11" x14ac:dyDescent="0.5">
      <c r="A10" s="3" t="s">
        <v>78</v>
      </c>
      <c r="C10" s="3" t="s">
        <v>79</v>
      </c>
      <c r="E10" s="5">
        <v>10644</v>
      </c>
      <c r="G10" s="8">
        <v>1.177192087254012E-6</v>
      </c>
      <c r="I10" s="5">
        <v>157315</v>
      </c>
      <c r="K10" s="8">
        <f t="shared" si="0"/>
        <v>9.861332527761812E-6</v>
      </c>
    </row>
    <row r="11" spans="1:11" x14ac:dyDescent="0.5">
      <c r="A11" s="3" t="s">
        <v>81</v>
      </c>
      <c r="C11" s="3" t="s">
        <v>82</v>
      </c>
      <c r="E11" s="5">
        <v>6276446</v>
      </c>
      <c r="G11" s="8">
        <v>6.9415469440784426E-4</v>
      </c>
      <c r="I11" s="5">
        <v>6707296</v>
      </c>
      <c r="K11" s="8">
        <f t="shared" si="0"/>
        <v>4.2044862993437807E-4</v>
      </c>
    </row>
    <row r="12" spans="1:11" x14ac:dyDescent="0.5">
      <c r="A12" s="3" t="s">
        <v>81</v>
      </c>
      <c r="C12" s="3" t="s">
        <v>84</v>
      </c>
      <c r="E12" s="5">
        <v>1769631859</v>
      </c>
      <c r="G12" s="8">
        <v>0.19571557889584812</v>
      </c>
      <c r="I12" s="5">
        <v>3440042808</v>
      </c>
      <c r="K12" s="8">
        <f t="shared" si="0"/>
        <v>0.21563999643659842</v>
      </c>
    </row>
    <row r="13" spans="1:11" x14ac:dyDescent="0.5">
      <c r="A13" s="3" t="s">
        <v>86</v>
      </c>
      <c r="C13" s="3" t="s">
        <v>89</v>
      </c>
      <c r="E13" s="5">
        <v>2445596244</v>
      </c>
      <c r="G13" s="8">
        <v>0.27047506079057981</v>
      </c>
      <c r="I13" s="5">
        <v>4733815405</v>
      </c>
      <c r="K13" s="8">
        <f t="shared" si="0"/>
        <v>0.29674047505798212</v>
      </c>
    </row>
    <row r="14" spans="1:11" x14ac:dyDescent="0.5">
      <c r="A14" s="3" t="s">
        <v>90</v>
      </c>
      <c r="C14" s="3" t="s">
        <v>91</v>
      </c>
      <c r="E14" s="5">
        <v>2014318433</v>
      </c>
      <c r="G14" s="8">
        <v>0.22277712519142245</v>
      </c>
      <c r="I14" s="5">
        <v>3451030752</v>
      </c>
      <c r="K14" s="8">
        <f t="shared" si="0"/>
        <v>0.2163287786225338</v>
      </c>
    </row>
    <row r="15" spans="1:11" x14ac:dyDescent="0.5">
      <c r="A15" s="3" t="s">
        <v>90</v>
      </c>
      <c r="C15" s="3" t="s">
        <v>93</v>
      </c>
      <c r="E15" s="5">
        <v>1258415659</v>
      </c>
      <c r="G15" s="8">
        <v>0.13917671516829602</v>
      </c>
      <c r="I15" s="5">
        <v>1883073179</v>
      </c>
      <c r="K15" s="8">
        <f t="shared" si="0"/>
        <v>0.11804094200952572</v>
      </c>
    </row>
    <row r="16" spans="1:11" ht="22.5" thickBot="1" x14ac:dyDescent="0.55000000000000004">
      <c r="A16" s="3" t="s">
        <v>81</v>
      </c>
      <c r="C16" s="3" t="s">
        <v>95</v>
      </c>
      <c r="E16" s="5">
        <v>1541320432</v>
      </c>
      <c r="G16" s="8">
        <v>0.17046507107039979</v>
      </c>
      <c r="I16" s="5">
        <v>2304060144</v>
      </c>
      <c r="K16" s="8">
        <f t="shared" si="0"/>
        <v>0.14443062164413287</v>
      </c>
    </row>
    <row r="17" spans="1:11" ht="22.5" thickBot="1" x14ac:dyDescent="0.55000000000000004">
      <c r="A17" s="3" t="s">
        <v>49</v>
      </c>
      <c r="C17" s="3" t="s">
        <v>49</v>
      </c>
      <c r="E17" s="6">
        <f>SUM(E8:E16)</f>
        <v>9041854864</v>
      </c>
      <c r="G17" s="14">
        <f>SUM(G8:G16)</f>
        <v>1</v>
      </c>
      <c r="I17" s="6">
        <f>SUM(I8:I16)</f>
        <v>15952712228</v>
      </c>
      <c r="K17" s="14">
        <f>SUM(K8:K16)</f>
        <v>1</v>
      </c>
    </row>
    <row r="18" spans="1:11" ht="22.5" thickTop="1" x14ac:dyDescent="0.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Akrami, Abbas</cp:lastModifiedBy>
  <dcterms:created xsi:type="dcterms:W3CDTF">2024-04-27T07:43:58Z</dcterms:created>
  <dcterms:modified xsi:type="dcterms:W3CDTF">2024-04-27T07:43:58Z</dcterms:modified>
</cp:coreProperties>
</file>