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695BF197-9AC4-4160-B498-541694B9B8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وراق مشارکت" sheetId="3" r:id="rId1"/>
    <sheet name="تعدیل قیمت" sheetId="4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درآمد ناشی از فروش" sheetId="10" r:id="rId6"/>
    <sheet name="سرمایه‌گذاری در اوراق بهادار" sheetId="12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K19" i="13"/>
  <c r="G19" i="13"/>
  <c r="Q8" i="12"/>
  <c r="I8" i="12"/>
  <c r="Q9" i="12"/>
  <c r="Q10" i="12"/>
  <c r="Q11" i="12"/>
  <c r="Q12" i="12"/>
  <c r="Q13" i="12"/>
  <c r="Q14" i="12"/>
  <c r="Q15" i="12"/>
  <c r="Q16" i="12"/>
  <c r="Q17" i="12"/>
  <c r="Q18" i="12"/>
  <c r="Q19" i="12"/>
  <c r="I9" i="12"/>
  <c r="I10" i="12"/>
  <c r="I11" i="12"/>
  <c r="I12" i="12"/>
  <c r="I13" i="12"/>
  <c r="I14" i="12"/>
  <c r="I15" i="12"/>
  <c r="I16" i="12"/>
  <c r="I17" i="12"/>
  <c r="I18" i="12"/>
  <c r="I19" i="12"/>
  <c r="Q9" i="10"/>
  <c r="Q10" i="10"/>
  <c r="Q11" i="10"/>
  <c r="Q12" i="10"/>
  <c r="Q8" i="10"/>
  <c r="I9" i="10"/>
  <c r="I10" i="10"/>
  <c r="I11" i="10"/>
  <c r="I12" i="10"/>
  <c r="I8" i="10"/>
  <c r="Q9" i="9"/>
  <c r="Q10" i="9"/>
  <c r="Q11" i="9"/>
  <c r="Q12" i="9"/>
  <c r="Q13" i="9"/>
  <c r="Q14" i="9"/>
  <c r="Q15" i="9"/>
  <c r="Q8" i="9"/>
  <c r="Q16" i="9" s="1"/>
  <c r="I9" i="9"/>
  <c r="I10" i="9"/>
  <c r="I11" i="9"/>
  <c r="I12" i="9"/>
  <c r="I13" i="9"/>
  <c r="I14" i="9"/>
  <c r="I15" i="9"/>
  <c r="I8" i="9"/>
  <c r="I16" i="9" s="1"/>
  <c r="K12" i="4"/>
  <c r="C10" i="15"/>
  <c r="E10" i="14"/>
  <c r="C10" i="14"/>
  <c r="I19" i="13"/>
  <c r="E19" i="13"/>
  <c r="O20" i="12"/>
  <c r="M20" i="12"/>
  <c r="K20" i="12"/>
  <c r="G20" i="12"/>
  <c r="E20" i="12"/>
  <c r="C20" i="12"/>
  <c r="O13" i="10"/>
  <c r="M13" i="10"/>
  <c r="G13" i="10"/>
  <c r="E13" i="10"/>
  <c r="O16" i="9"/>
  <c r="M16" i="9"/>
  <c r="G16" i="9"/>
  <c r="E16" i="9"/>
  <c r="S26" i="7"/>
  <c r="Q26" i="7"/>
  <c r="O26" i="7"/>
  <c r="M26" i="7"/>
  <c r="K26" i="7"/>
  <c r="I26" i="7"/>
  <c r="Q20" i="6"/>
  <c r="O20" i="6"/>
  <c r="M20" i="6"/>
  <c r="K20" i="6"/>
  <c r="AI18" i="3"/>
  <c r="AG18" i="3"/>
  <c r="AA18" i="3"/>
  <c r="W18" i="3"/>
  <c r="S18" i="3"/>
  <c r="Q18" i="3"/>
  <c r="Q20" i="12" l="1"/>
  <c r="I20" i="12"/>
  <c r="Q13" i="10"/>
  <c r="I13" i="10"/>
</calcChain>
</file>

<file path=xl/sharedStrings.xml><?xml version="1.0" encoding="utf-8"?>
<sst xmlns="http://schemas.openxmlformats.org/spreadsheetml/2006/main" count="997" uniqueCount="155">
  <si>
    <t>صندوق سرمایه‌گذاری ثابت نامی مفید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</si>
  <si>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</si>
  <si>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</si>
  <si>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</si>
  <si>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</si>
  <si>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</si>
  <si>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</si>
  <si>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</si>
  <si>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</si>
  <si>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</si>
  <si>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</si>
  <si>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</si>
  <si>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</si>
  <si>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</si>
  <si>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</si>
  <si>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</si>
  <si>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</si>
  <si>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</si>
  <si>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</si>
  <si>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</si>
  <si>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</si>
  <si>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</si>
  <si>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</si>
  <si>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</si>
  <si>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</si>
  <si>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</si>
  <si>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</si>
  <si>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10.31%</t>
  </si>
  <si>
    <t>اسناد خزانه-م10بودجه00-031115</t>
  </si>
  <si>
    <t>1400/06/07</t>
  </si>
  <si>
    <t>1403/11/15</t>
  </si>
  <si>
    <t>0.35%</t>
  </si>
  <si>
    <t>اسنادخزانه-م2بودجه00-031024</t>
  </si>
  <si>
    <t>1400/02/22</t>
  </si>
  <si>
    <t>1403/10/24</t>
  </si>
  <si>
    <t>0.00%</t>
  </si>
  <si>
    <t>اسنادخزانه-م5بودجه00-030626</t>
  </si>
  <si>
    <t>0.28%</t>
  </si>
  <si>
    <t>صکوک اجاره فارس147- 3ماهه18%</t>
  </si>
  <si>
    <t>1399/07/13</t>
  </si>
  <si>
    <t>1403/07/13</t>
  </si>
  <si>
    <t>7.90%</t>
  </si>
  <si>
    <t>مرابحه عام دولت126-ش.خ031223</t>
  </si>
  <si>
    <t>1401/12/23</t>
  </si>
  <si>
    <t>1403/12/23</t>
  </si>
  <si>
    <t>17.68%</t>
  </si>
  <si>
    <t>مرابحه عام دولت130-ش.خ031110</t>
  </si>
  <si>
    <t>1402/05/10</t>
  </si>
  <si>
    <t>1403/11/10</t>
  </si>
  <si>
    <t>2.74%</t>
  </si>
  <si>
    <t>مرابحه عام دولت72-ش.خ0311</t>
  </si>
  <si>
    <t>1399/11/13</t>
  </si>
  <si>
    <t>1403/11/13</t>
  </si>
  <si>
    <t>صکوک منفعت نفت0312-6ماهه 18/5%</t>
  </si>
  <si>
    <t>1399/12/17</t>
  </si>
  <si>
    <t>1403/12/17</t>
  </si>
  <si>
    <t>7.26%</t>
  </si>
  <si>
    <t/>
  </si>
  <si>
    <t>46.53%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</si>
  <si>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</si>
  <si>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</si>
  <si>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</si>
  <si>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</si>
  <si>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</si>
  <si>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-0.64%</t>
  </si>
  <si>
    <t>0.39%</t>
  </si>
  <si>
    <t>-9.21%</t>
  </si>
  <si>
    <t>-8.51%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</si>
  <si>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</si>
  <si>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</si>
  <si>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</si>
  <si>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</si>
  <si>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</si>
  <si>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</si>
  <si>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</si>
  <si>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</si>
  <si>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</si>
  <si>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</si>
  <si>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</si>
  <si>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</si>
  <si>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</si>
  <si>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</si>
  <si>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</si>
  <si>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</si>
  <si>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0.02%</t>
  </si>
  <si>
    <t xml:space="preserve">بانک خاورمیانه ظفر </t>
  </si>
  <si>
    <t>1009-10-810-707073712</t>
  </si>
  <si>
    <t>1399/01/26</t>
  </si>
  <si>
    <t>2.82%</t>
  </si>
  <si>
    <t>بانک پاسارگاد هفتم تیر</t>
  </si>
  <si>
    <t>2078100153333331</t>
  </si>
  <si>
    <t>1399/05/25</t>
  </si>
  <si>
    <t>0.01%</t>
  </si>
  <si>
    <t>بانک تجارت کار</t>
  </si>
  <si>
    <t>11146775</t>
  </si>
  <si>
    <t>1402/10/02</t>
  </si>
  <si>
    <t>0461537573706</t>
  </si>
  <si>
    <t>سپرده بلند مدت</t>
  </si>
  <si>
    <t>7.01%</t>
  </si>
  <si>
    <t>بانک اقتصاد نوین اقدسیه</t>
  </si>
  <si>
    <t>216850436900001</t>
  </si>
  <si>
    <t>1402/11/30</t>
  </si>
  <si>
    <t>216283436900001</t>
  </si>
  <si>
    <t>9.61%</t>
  </si>
  <si>
    <t>بانک پاسارگاد هفت تیر</t>
  </si>
  <si>
    <t>207307153333331</t>
  </si>
  <si>
    <t>1402/12/07</t>
  </si>
  <si>
    <t>8.01%</t>
  </si>
  <si>
    <t>207307153333332</t>
  </si>
  <si>
    <t>1402/12/14</t>
  </si>
  <si>
    <t>5.01%</t>
  </si>
  <si>
    <t>0479602140468</t>
  </si>
  <si>
    <t>6.01%</t>
  </si>
  <si>
    <t>بانک خاورمیانه آفریقا</t>
  </si>
  <si>
    <t>100960935000000713</t>
  </si>
  <si>
    <t>1403/02/19</t>
  </si>
  <si>
    <t>12.52%</t>
  </si>
  <si>
    <t>51.37%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</si>
  <si>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</si>
  <si>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</si>
  <si>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</si>
  <si>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</si>
  <si>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</si>
  <si>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</si>
  <si>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</si>
  <si>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</si>
  <si>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</si>
  <si>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اجاره معادن212-6ماهه21%</t>
  </si>
  <si>
    <t>اجاره تابان لوتوس14021206</t>
  </si>
  <si>
    <t>1402/12/06</t>
  </si>
  <si>
    <t>بهای فروش</t>
  </si>
  <si>
    <t>ارزش دفتری</t>
  </si>
  <si>
    <t>سود و زیان ناشی از تغییر قیمت</t>
  </si>
  <si>
    <t>سود و زیان ناشی از فروش</t>
  </si>
  <si>
    <t>اسناد خزانه-م9بودجه00-031101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</si>
  <si>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</si>
  <si>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</si>
  <si>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</si>
  <si>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</si>
  <si>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</si>
  <si>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</si>
  <si>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</si>
  <si>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</si>
  <si>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</si>
  <si>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</si>
  <si>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</si>
  <si>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</si>
  <si>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</si>
  <si>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</si>
  <si>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</si>
  <si>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1403/02/01</t>
  </si>
  <si>
    <t>جلوگیری از نوسانات ناگهانی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</si>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</sst>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0" xfId="0" applyNumberFormat="1" applyFont="1"/>
    <xf numFmtId="10" fontId="3" fillId="0" borderId="5" xfId="0" applyNumberFormat="1" applyFont="1" applyBorder="1" applyAlignment="1">
      <alignment horizontal="center"/>
    </xf>
    <xf numFmtId="10" fontId="3" fillId="0" borderId="4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3" fillId="0" borderId="5" xfId="2" applyNumberFormat="1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9"/>
  <sheetViews>
    <sheetView rightToLeft="1" tabSelected="1" topLeftCell="N1" workbookViewId="0">
      <selection activeCell="AA20" sqref="AA19:AJ20"/>
    </sheetView>
  </sheetViews>
  <sheetFormatPr defaultRowHeight="24"/>
  <cols>
    <col min="1" max="1" width="35.140625" style="3" bestFit="1" customWidth="1"/>
    <col min="2" max="2" width="1" style="3" customWidth="1"/>
    <col min="3" max="3" width="25" style="3" customWidth="1"/>
    <col min="4" max="4" width="1" style="3" customWidth="1"/>
    <col min="5" max="5" width="22" style="3" customWidth="1"/>
    <col min="6" max="6" width="1" style="3" customWidth="1"/>
    <col min="7" max="7" width="20" style="3" customWidth="1"/>
    <col min="8" max="8" width="1" style="3" customWidth="1"/>
    <col min="9" max="9" width="20" style="3" customWidth="1"/>
    <col min="10" max="10" width="1" style="3" customWidth="1"/>
    <col min="11" max="11" width="14" style="3" customWidth="1"/>
    <col min="12" max="12" width="1" style="3" customWidth="1"/>
    <col min="13" max="13" width="14" style="3" customWidth="1"/>
    <col min="14" max="14" width="1" style="3" customWidth="1"/>
    <col min="15" max="15" width="16" style="3" customWidth="1"/>
    <col min="16" max="16" width="1" style="3" customWidth="1"/>
    <col min="17" max="17" width="22" style="3" customWidth="1"/>
    <col min="18" max="18" width="1" style="3" customWidth="1"/>
    <col min="19" max="19" width="22" style="3" customWidth="1"/>
    <col min="20" max="20" width="1" style="3" customWidth="1"/>
    <col min="21" max="21" width="15" style="3" customWidth="1"/>
    <col min="22" max="22" width="1" style="3" customWidth="1"/>
    <col min="23" max="23" width="21" style="3" customWidth="1"/>
    <col min="24" max="24" width="1" style="3" customWidth="1"/>
    <col min="25" max="25" width="15" style="3" customWidth="1"/>
    <col min="26" max="26" width="1" style="3" customWidth="1"/>
    <col min="27" max="27" width="20" style="3" customWidth="1"/>
    <col min="28" max="28" width="1" style="3" customWidth="1"/>
    <col min="29" max="29" width="16" style="3" customWidth="1"/>
    <col min="30" max="30" width="1" style="3" customWidth="1"/>
    <col min="31" max="31" width="23" style="3" customWidth="1"/>
    <col min="32" max="32" width="1" style="3" customWidth="1"/>
    <col min="33" max="33" width="22" style="3" customWidth="1"/>
    <col min="34" max="34" width="1" style="3" customWidth="1"/>
    <col min="35" max="35" width="22" style="3" customWidth="1"/>
    <col min="36" max="36" width="1" style="3" customWidth="1"/>
    <col min="37" max="37" width="32" style="3" customWidth="1"/>
    <col min="38" max="38" width="1" style="3" customWidth="1"/>
    <col min="39" max="39" width="9.140625" style="3" customWidth="1"/>
    <col min="40" max="16384" width="9.140625" style="3"/>
  </cols>
  <sheetData>
    <row r="2" spans="1:38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</row>
    <row r="3" spans="1:38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  <c r="AB3" s="1" t="s">
        <v>1</v>
      </c>
      <c r="AC3" s="1" t="s">
        <v>1</v>
      </c>
      <c r="AD3" s="1" t="s">
        <v>1</v>
      </c>
      <c r="AE3" s="1" t="s">
        <v>1</v>
      </c>
      <c r="AF3" s="1" t="s">
        <v>1</v>
      </c>
      <c r="AG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</row>
    <row r="4" spans="1:38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2</v>
      </c>
      <c r="AE4" s="1" t="s">
        <v>2</v>
      </c>
      <c r="AF4" s="1" t="s">
        <v>2</v>
      </c>
      <c r="AG4" s="1" t="s">
        <v>2</v>
      </c>
      <c r="AH4" s="1" t="s">
        <v>2</v>
      </c>
      <c r="AI4" s="1" t="s">
        <v>2</v>
      </c>
      <c r="AJ4" s="1" t="s">
        <v>2</v>
      </c>
      <c r="AK4" s="1" t="s">
        <v>2</v>
      </c>
    </row>
    <row r="6" spans="1:38" ht="24.75">
      <c r="A6" s="2" t="s">
        <v>15</v>
      </c>
      <c r="B6" s="2" t="s">
        <v>15</v>
      </c>
      <c r="C6" s="2" t="s">
        <v>15</v>
      </c>
      <c r="D6" s="2" t="s">
        <v>15</v>
      </c>
      <c r="E6" s="2" t="s">
        <v>15</v>
      </c>
      <c r="F6" s="2" t="s">
        <v>15</v>
      </c>
      <c r="G6" s="2" t="s">
        <v>15</v>
      </c>
      <c r="H6" s="2" t="s">
        <v>15</v>
      </c>
      <c r="I6" s="2" t="s">
        <v>15</v>
      </c>
      <c r="J6" s="2" t="s">
        <v>15</v>
      </c>
      <c r="K6" s="2" t="s">
        <v>15</v>
      </c>
      <c r="L6" s="2" t="s">
        <v>15</v>
      </c>
      <c r="M6" s="2" t="s">
        <v>15</v>
      </c>
      <c r="O6" s="2" t="s">
        <v>150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8" ht="24.75">
      <c r="A7" s="2" t="s">
        <v>16</v>
      </c>
      <c r="C7" s="2" t="s">
        <v>17</v>
      </c>
      <c r="E7" s="2" t="s">
        <v>18</v>
      </c>
      <c r="G7" s="2" t="s">
        <v>19</v>
      </c>
      <c r="I7" s="2" t="s">
        <v>20</v>
      </c>
      <c r="K7" s="2" t="s">
        <v>21</v>
      </c>
      <c r="M7" s="2" t="s">
        <v>14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22</v>
      </c>
      <c r="AG7" s="2" t="s">
        <v>8</v>
      </c>
      <c r="AI7" s="2" t="s">
        <v>9</v>
      </c>
      <c r="AK7" s="2" t="s">
        <v>12</v>
      </c>
    </row>
    <row r="8" spans="1:38" ht="24.75">
      <c r="A8" s="2" t="s">
        <v>16</v>
      </c>
      <c r="C8" s="2" t="s">
        <v>17</v>
      </c>
      <c r="E8" s="2" t="s">
        <v>18</v>
      </c>
      <c r="G8" s="2" t="s">
        <v>19</v>
      </c>
      <c r="I8" s="2" t="s">
        <v>20</v>
      </c>
      <c r="K8" s="2" t="s">
        <v>21</v>
      </c>
      <c r="M8" s="2" t="s">
        <v>14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13</v>
      </c>
      <c r="AC8" s="2" t="s">
        <v>7</v>
      </c>
      <c r="AE8" s="2" t="s">
        <v>22</v>
      </c>
      <c r="AG8" s="2" t="s">
        <v>8</v>
      </c>
      <c r="AI8" s="2" t="s">
        <v>9</v>
      </c>
      <c r="AK8" s="2" t="s">
        <v>12</v>
      </c>
    </row>
    <row r="9" spans="1:38">
      <c r="A9" s="3" t="s">
        <v>23</v>
      </c>
      <c r="C9" s="5" t="s">
        <v>24</v>
      </c>
      <c r="D9" s="5"/>
      <c r="E9" s="5" t="s">
        <v>24</v>
      </c>
      <c r="F9" s="5"/>
      <c r="G9" s="5" t="s">
        <v>25</v>
      </c>
      <c r="H9" s="5"/>
      <c r="I9" s="5" t="s">
        <v>26</v>
      </c>
      <c r="J9" s="5"/>
      <c r="K9" s="6">
        <v>0</v>
      </c>
      <c r="L9" s="5"/>
      <c r="M9" s="6">
        <v>0</v>
      </c>
      <c r="N9" s="5"/>
      <c r="O9" s="6">
        <v>86400</v>
      </c>
      <c r="P9" s="5"/>
      <c r="Q9" s="6">
        <v>100161780680</v>
      </c>
      <c r="R9" s="5"/>
      <c r="S9" s="6">
        <v>99518830100</v>
      </c>
      <c r="T9" s="5"/>
      <c r="U9" s="6">
        <v>0</v>
      </c>
      <c r="V9" s="5"/>
      <c r="W9" s="6">
        <v>0</v>
      </c>
      <c r="X9" s="5"/>
      <c r="Y9" s="6">
        <v>0</v>
      </c>
      <c r="Z9" s="5"/>
      <c r="AA9" s="6">
        <v>0</v>
      </c>
      <c r="AB9" s="5"/>
      <c r="AC9" s="6">
        <v>86400</v>
      </c>
      <c r="AD9" s="5"/>
      <c r="AE9" s="6">
        <v>1192775</v>
      </c>
      <c r="AF9" s="5"/>
      <c r="AG9" s="6">
        <v>100161780680</v>
      </c>
      <c r="AH9" s="5"/>
      <c r="AI9" s="6">
        <v>102981044574</v>
      </c>
      <c r="AJ9" s="5"/>
      <c r="AK9" s="5" t="s">
        <v>27</v>
      </c>
      <c r="AL9" s="5"/>
    </row>
    <row r="10" spans="1:38">
      <c r="A10" s="3" t="s">
        <v>28</v>
      </c>
      <c r="C10" s="5" t="s">
        <v>24</v>
      </c>
      <c r="D10" s="5"/>
      <c r="E10" s="5" t="s">
        <v>24</v>
      </c>
      <c r="F10" s="5"/>
      <c r="G10" s="5" t="s">
        <v>29</v>
      </c>
      <c r="H10" s="5"/>
      <c r="I10" s="5" t="s">
        <v>30</v>
      </c>
      <c r="J10" s="5"/>
      <c r="K10" s="6">
        <v>0</v>
      </c>
      <c r="L10" s="5"/>
      <c r="M10" s="6">
        <v>0</v>
      </c>
      <c r="N10" s="5"/>
      <c r="O10" s="6">
        <v>4300</v>
      </c>
      <c r="P10" s="5"/>
      <c r="Q10" s="6">
        <v>2600579281</v>
      </c>
      <c r="R10" s="5"/>
      <c r="S10" s="6">
        <v>3439419492</v>
      </c>
      <c r="T10" s="5"/>
      <c r="U10" s="6">
        <v>0</v>
      </c>
      <c r="V10" s="5"/>
      <c r="W10" s="6">
        <v>0</v>
      </c>
      <c r="X10" s="5"/>
      <c r="Y10" s="6">
        <v>0</v>
      </c>
      <c r="Z10" s="5"/>
      <c r="AA10" s="6">
        <v>0</v>
      </c>
      <c r="AB10" s="5"/>
      <c r="AC10" s="6">
        <v>4300</v>
      </c>
      <c r="AD10" s="5"/>
      <c r="AE10" s="6">
        <v>809340</v>
      </c>
      <c r="AF10" s="5"/>
      <c r="AG10" s="6">
        <v>2600579281</v>
      </c>
      <c r="AH10" s="5"/>
      <c r="AI10" s="6">
        <v>3479531220</v>
      </c>
      <c r="AJ10" s="5"/>
      <c r="AK10" s="5" t="s">
        <v>31</v>
      </c>
      <c r="AL10" s="5"/>
    </row>
    <row r="11" spans="1:38">
      <c r="A11" s="3" t="s">
        <v>32</v>
      </c>
      <c r="C11" s="5" t="s">
        <v>24</v>
      </c>
      <c r="D11" s="5"/>
      <c r="E11" s="5" t="s">
        <v>24</v>
      </c>
      <c r="F11" s="5"/>
      <c r="G11" s="5" t="s">
        <v>33</v>
      </c>
      <c r="H11" s="5"/>
      <c r="I11" s="5" t="s">
        <v>34</v>
      </c>
      <c r="J11" s="5"/>
      <c r="K11" s="6">
        <v>0</v>
      </c>
      <c r="L11" s="5"/>
      <c r="M11" s="6">
        <v>0</v>
      </c>
      <c r="N11" s="5"/>
      <c r="O11" s="6">
        <v>28</v>
      </c>
      <c r="P11" s="5"/>
      <c r="Q11" s="6">
        <v>16886917</v>
      </c>
      <c r="R11" s="5"/>
      <c r="S11" s="6">
        <v>22837419</v>
      </c>
      <c r="T11" s="5"/>
      <c r="U11" s="6">
        <v>0</v>
      </c>
      <c r="V11" s="5"/>
      <c r="W11" s="6">
        <v>0</v>
      </c>
      <c r="X11" s="5"/>
      <c r="Y11" s="6">
        <v>0</v>
      </c>
      <c r="Z11" s="5"/>
      <c r="AA11" s="6">
        <v>0</v>
      </c>
      <c r="AB11" s="5"/>
      <c r="AC11" s="6">
        <v>28</v>
      </c>
      <c r="AD11" s="5"/>
      <c r="AE11" s="6">
        <v>819310</v>
      </c>
      <c r="AF11" s="5"/>
      <c r="AG11" s="6">
        <v>16886917</v>
      </c>
      <c r="AH11" s="5"/>
      <c r="AI11" s="6">
        <v>22936522</v>
      </c>
      <c r="AJ11" s="5"/>
      <c r="AK11" s="5" t="s">
        <v>35</v>
      </c>
      <c r="AL11" s="5"/>
    </row>
    <row r="12" spans="1:38">
      <c r="A12" s="3" t="s">
        <v>36</v>
      </c>
      <c r="C12" s="5" t="s">
        <v>24</v>
      </c>
      <c r="D12" s="5"/>
      <c r="E12" s="5" t="s">
        <v>24</v>
      </c>
      <c r="F12" s="5"/>
      <c r="G12" s="5" t="s">
        <v>33</v>
      </c>
      <c r="H12" s="5"/>
      <c r="I12" s="5" t="s">
        <v>34</v>
      </c>
      <c r="J12" s="5"/>
      <c r="K12" s="6">
        <v>0</v>
      </c>
      <c r="L12" s="5"/>
      <c r="M12" s="6">
        <v>0</v>
      </c>
      <c r="N12" s="5"/>
      <c r="O12" s="6">
        <v>3100</v>
      </c>
      <c r="P12" s="5"/>
      <c r="Q12" s="6">
        <v>2088384739</v>
      </c>
      <c r="R12" s="5"/>
      <c r="S12" s="6">
        <v>2761413403</v>
      </c>
      <c r="T12" s="5"/>
      <c r="U12" s="6">
        <v>0</v>
      </c>
      <c r="V12" s="5"/>
      <c r="W12" s="6">
        <v>0</v>
      </c>
      <c r="X12" s="5"/>
      <c r="Y12" s="6">
        <v>0</v>
      </c>
      <c r="Z12" s="5"/>
      <c r="AA12" s="6">
        <v>0</v>
      </c>
      <c r="AB12" s="5"/>
      <c r="AC12" s="6">
        <v>3100</v>
      </c>
      <c r="AD12" s="5"/>
      <c r="AE12" s="6">
        <v>905010</v>
      </c>
      <c r="AF12" s="5"/>
      <c r="AG12" s="6">
        <v>2088384739</v>
      </c>
      <c r="AH12" s="5"/>
      <c r="AI12" s="6">
        <v>2805022497</v>
      </c>
      <c r="AJ12" s="5"/>
      <c r="AK12" s="5" t="s">
        <v>37</v>
      </c>
      <c r="AL12" s="5"/>
    </row>
    <row r="13" spans="1:38">
      <c r="A13" s="3" t="s">
        <v>38</v>
      </c>
      <c r="C13" s="5" t="s">
        <v>24</v>
      </c>
      <c r="D13" s="5"/>
      <c r="E13" s="5" t="s">
        <v>24</v>
      </c>
      <c r="F13" s="5"/>
      <c r="G13" s="5" t="s">
        <v>39</v>
      </c>
      <c r="H13" s="5"/>
      <c r="I13" s="5" t="s">
        <v>40</v>
      </c>
      <c r="J13" s="5"/>
      <c r="K13" s="6">
        <v>18</v>
      </c>
      <c r="L13" s="5"/>
      <c r="M13" s="6">
        <v>18</v>
      </c>
      <c r="N13" s="5"/>
      <c r="O13" s="6">
        <v>83390</v>
      </c>
      <c r="P13" s="5"/>
      <c r="Q13" s="6">
        <v>77833213559</v>
      </c>
      <c r="R13" s="5"/>
      <c r="S13" s="6">
        <v>77887233969</v>
      </c>
      <c r="T13" s="5"/>
      <c r="U13" s="6">
        <v>0</v>
      </c>
      <c r="V13" s="5"/>
      <c r="W13" s="6">
        <v>0</v>
      </c>
      <c r="X13" s="5"/>
      <c r="Y13" s="6">
        <v>0</v>
      </c>
      <c r="Z13" s="5"/>
      <c r="AA13" s="6">
        <v>0</v>
      </c>
      <c r="AB13" s="5"/>
      <c r="AC13" s="6">
        <v>83390</v>
      </c>
      <c r="AD13" s="5"/>
      <c r="AE13" s="6">
        <v>946213</v>
      </c>
      <c r="AF13" s="5"/>
      <c r="AG13" s="6">
        <v>77833213559</v>
      </c>
      <c r="AH13" s="5"/>
      <c r="AI13" s="6">
        <v>78890400592</v>
      </c>
      <c r="AJ13" s="5"/>
      <c r="AK13" s="5" t="s">
        <v>41</v>
      </c>
      <c r="AL13" s="5"/>
    </row>
    <row r="14" spans="1:38">
      <c r="A14" s="3" t="s">
        <v>42</v>
      </c>
      <c r="C14" s="5" t="s">
        <v>24</v>
      </c>
      <c r="D14" s="5"/>
      <c r="E14" s="5" t="s">
        <v>24</v>
      </c>
      <c r="F14" s="5"/>
      <c r="G14" s="5" t="s">
        <v>43</v>
      </c>
      <c r="H14" s="5"/>
      <c r="I14" s="5" t="s">
        <v>44</v>
      </c>
      <c r="J14" s="5"/>
      <c r="K14" s="6">
        <v>18</v>
      </c>
      <c r="L14" s="5"/>
      <c r="M14" s="6">
        <v>18</v>
      </c>
      <c r="N14" s="5"/>
      <c r="O14" s="6">
        <v>205000</v>
      </c>
      <c r="P14" s="5"/>
      <c r="Q14" s="6">
        <v>187093345701</v>
      </c>
      <c r="R14" s="5"/>
      <c r="S14" s="6">
        <v>176751757936</v>
      </c>
      <c r="T14" s="5"/>
      <c r="U14" s="6">
        <v>0</v>
      </c>
      <c r="V14" s="5"/>
      <c r="W14" s="6">
        <v>0</v>
      </c>
      <c r="X14" s="5"/>
      <c r="Y14" s="6">
        <v>0</v>
      </c>
      <c r="Z14" s="5"/>
      <c r="AA14" s="6">
        <v>0</v>
      </c>
      <c r="AB14" s="5"/>
      <c r="AC14" s="6">
        <v>205000</v>
      </c>
      <c r="AD14" s="5"/>
      <c r="AE14" s="6">
        <v>861098</v>
      </c>
      <c r="AF14" s="5"/>
      <c r="AG14" s="6">
        <v>187093345701</v>
      </c>
      <c r="AH14" s="5"/>
      <c r="AI14" s="6">
        <v>176493094827</v>
      </c>
      <c r="AJ14" s="5"/>
      <c r="AK14" s="5" t="s">
        <v>45</v>
      </c>
      <c r="AL14" s="5"/>
    </row>
    <row r="15" spans="1:38">
      <c r="A15" s="3" t="s">
        <v>46</v>
      </c>
      <c r="C15" s="5" t="s">
        <v>24</v>
      </c>
      <c r="D15" s="5"/>
      <c r="E15" s="5" t="s">
        <v>24</v>
      </c>
      <c r="F15" s="5"/>
      <c r="G15" s="5" t="s">
        <v>47</v>
      </c>
      <c r="H15" s="5"/>
      <c r="I15" s="5" t="s">
        <v>48</v>
      </c>
      <c r="J15" s="5"/>
      <c r="K15" s="6">
        <v>20.5</v>
      </c>
      <c r="L15" s="5"/>
      <c r="M15" s="6">
        <v>20.5</v>
      </c>
      <c r="N15" s="5"/>
      <c r="O15" s="6">
        <v>31853</v>
      </c>
      <c r="P15" s="5"/>
      <c r="Q15" s="6">
        <v>30006185683</v>
      </c>
      <c r="R15" s="5"/>
      <c r="S15" s="6">
        <v>27438710601</v>
      </c>
      <c r="T15" s="5"/>
      <c r="U15" s="6">
        <v>0</v>
      </c>
      <c r="V15" s="5"/>
      <c r="W15" s="6">
        <v>0</v>
      </c>
      <c r="X15" s="5"/>
      <c r="Y15" s="6">
        <v>0</v>
      </c>
      <c r="Z15" s="5"/>
      <c r="AA15" s="6">
        <v>0</v>
      </c>
      <c r="AB15" s="5"/>
      <c r="AC15" s="6">
        <v>31853</v>
      </c>
      <c r="AD15" s="5"/>
      <c r="AE15" s="6">
        <v>860313</v>
      </c>
      <c r="AF15" s="5"/>
      <c r="AG15" s="6">
        <v>30006185683</v>
      </c>
      <c r="AH15" s="5"/>
      <c r="AI15" s="6">
        <v>27398583095</v>
      </c>
      <c r="AJ15" s="5"/>
      <c r="AK15" s="5" t="s">
        <v>49</v>
      </c>
      <c r="AL15" s="5"/>
    </row>
    <row r="16" spans="1:38">
      <c r="A16" s="3" t="s">
        <v>50</v>
      </c>
      <c r="C16" s="5" t="s">
        <v>24</v>
      </c>
      <c r="D16" s="5"/>
      <c r="E16" s="5" t="s">
        <v>24</v>
      </c>
      <c r="F16" s="5"/>
      <c r="G16" s="5" t="s">
        <v>51</v>
      </c>
      <c r="H16" s="5"/>
      <c r="I16" s="5" t="s">
        <v>52</v>
      </c>
      <c r="J16" s="5"/>
      <c r="K16" s="6">
        <v>18</v>
      </c>
      <c r="L16" s="5"/>
      <c r="M16" s="6">
        <v>18</v>
      </c>
      <c r="N16" s="5"/>
      <c r="O16" s="6">
        <v>10512</v>
      </c>
      <c r="P16" s="5"/>
      <c r="Q16" s="6">
        <v>9581847591</v>
      </c>
      <c r="R16" s="5"/>
      <c r="S16" s="6">
        <v>9531426211</v>
      </c>
      <c r="T16" s="5"/>
      <c r="U16" s="6">
        <v>0</v>
      </c>
      <c r="V16" s="5"/>
      <c r="W16" s="6">
        <v>0</v>
      </c>
      <c r="X16" s="5"/>
      <c r="Y16" s="6">
        <v>10512</v>
      </c>
      <c r="Z16" s="5"/>
      <c r="AA16" s="6">
        <v>9702393926</v>
      </c>
      <c r="AB16" s="5"/>
      <c r="AC16" s="6">
        <v>0</v>
      </c>
      <c r="AD16" s="5"/>
      <c r="AE16" s="6">
        <v>0</v>
      </c>
      <c r="AF16" s="5"/>
      <c r="AG16" s="6">
        <v>0</v>
      </c>
      <c r="AH16" s="5"/>
      <c r="AI16" s="6">
        <v>0</v>
      </c>
      <c r="AJ16" s="5"/>
      <c r="AK16" s="5" t="s">
        <v>35</v>
      </c>
      <c r="AL16" s="5"/>
    </row>
    <row r="17" spans="1:38">
      <c r="A17" s="3" t="s">
        <v>53</v>
      </c>
      <c r="C17" s="5" t="s">
        <v>24</v>
      </c>
      <c r="D17" s="5"/>
      <c r="E17" s="5" t="s">
        <v>24</v>
      </c>
      <c r="F17" s="5"/>
      <c r="G17" s="5" t="s">
        <v>54</v>
      </c>
      <c r="H17" s="5"/>
      <c r="I17" s="5" t="s">
        <v>55</v>
      </c>
      <c r="J17" s="5"/>
      <c r="K17" s="6">
        <v>18.5</v>
      </c>
      <c r="L17" s="5"/>
      <c r="M17" s="6">
        <v>18.5</v>
      </c>
      <c r="N17" s="5"/>
      <c r="O17" s="6">
        <v>0</v>
      </c>
      <c r="P17" s="5"/>
      <c r="Q17" s="6">
        <v>0</v>
      </c>
      <c r="R17" s="5"/>
      <c r="S17" s="6">
        <v>0</v>
      </c>
      <c r="T17" s="5"/>
      <c r="U17" s="6">
        <v>80000</v>
      </c>
      <c r="V17" s="5"/>
      <c r="W17" s="6">
        <v>72265095675</v>
      </c>
      <c r="X17" s="5"/>
      <c r="Y17" s="6">
        <v>0</v>
      </c>
      <c r="Z17" s="5"/>
      <c r="AA17" s="6">
        <v>0</v>
      </c>
      <c r="AB17" s="5"/>
      <c r="AC17" s="6">
        <v>80000</v>
      </c>
      <c r="AD17" s="5"/>
      <c r="AE17" s="6">
        <v>906698</v>
      </c>
      <c r="AF17" s="5"/>
      <c r="AG17" s="6">
        <v>72265095675</v>
      </c>
      <c r="AH17" s="5"/>
      <c r="AI17" s="6">
        <v>72522692879</v>
      </c>
      <c r="AJ17" s="5"/>
      <c r="AK17" s="5" t="s">
        <v>56</v>
      </c>
      <c r="AL17" s="5"/>
    </row>
    <row r="18" spans="1:38">
      <c r="A18" s="3" t="s">
        <v>57</v>
      </c>
      <c r="C18" s="5" t="s">
        <v>57</v>
      </c>
      <c r="D18" s="5"/>
      <c r="E18" s="5" t="s">
        <v>57</v>
      </c>
      <c r="F18" s="5"/>
      <c r="G18" s="5" t="s">
        <v>57</v>
      </c>
      <c r="H18" s="5"/>
      <c r="I18" s="5" t="s">
        <v>57</v>
      </c>
      <c r="J18" s="5"/>
      <c r="K18" s="5" t="s">
        <v>57</v>
      </c>
      <c r="L18" s="5"/>
      <c r="M18" s="5" t="s">
        <v>57</v>
      </c>
      <c r="N18" s="5"/>
      <c r="O18" s="5" t="s">
        <v>57</v>
      </c>
      <c r="P18" s="5"/>
      <c r="Q18" s="7">
        <f>SUM(Q9:Q17)</f>
        <v>409382224151</v>
      </c>
      <c r="R18" s="5"/>
      <c r="S18" s="7">
        <f>SUM(S9:S17)</f>
        <v>397351629131</v>
      </c>
      <c r="T18" s="5"/>
      <c r="U18" s="5" t="s">
        <v>57</v>
      </c>
      <c r="V18" s="5"/>
      <c r="W18" s="7">
        <f>SUM(W9:W17)</f>
        <v>72265095675</v>
      </c>
      <c r="X18" s="5"/>
      <c r="Y18" s="5" t="s">
        <v>57</v>
      </c>
      <c r="Z18" s="5"/>
      <c r="AA18" s="7">
        <f>SUM(AA9:AA17)</f>
        <v>9702393926</v>
      </c>
      <c r="AB18" s="5"/>
      <c r="AC18" s="5" t="s">
        <v>57</v>
      </c>
      <c r="AD18" s="5"/>
      <c r="AE18" s="5" t="s">
        <v>57</v>
      </c>
      <c r="AF18" s="5"/>
      <c r="AG18" s="7">
        <f>SUM(AG9:AG17)</f>
        <v>472065472235</v>
      </c>
      <c r="AH18" s="5"/>
      <c r="AI18" s="7">
        <f>SUM(AI9:AI17)</f>
        <v>464593306206</v>
      </c>
      <c r="AJ18" s="5"/>
      <c r="AK18" s="8" t="s">
        <v>58</v>
      </c>
      <c r="AL18" s="5"/>
    </row>
    <row r="19" spans="1:38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G12" sqref="G12"/>
    </sheetView>
  </sheetViews>
  <sheetFormatPr defaultRowHeight="24"/>
  <cols>
    <col min="1" max="1" width="25" style="3" bestFit="1" customWidth="1"/>
    <col min="2" max="2" width="1" style="3" customWidth="1"/>
    <col min="3" max="3" width="21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9" ht="24.75">
      <c r="A3" s="1" t="s">
        <v>118</v>
      </c>
      <c r="B3" s="1" t="s">
        <v>118</v>
      </c>
      <c r="C3" s="1" t="s">
        <v>118</v>
      </c>
      <c r="D3" s="1" t="s">
        <v>118</v>
      </c>
      <c r="E3" s="1" t="s">
        <v>118</v>
      </c>
      <c r="F3" s="1" t="s">
        <v>118</v>
      </c>
      <c r="G3" s="1" t="s">
        <v>118</v>
      </c>
    </row>
    <row r="4" spans="1: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9" ht="24.75">
      <c r="A6" s="2" t="s">
        <v>122</v>
      </c>
      <c r="C6" s="2" t="s">
        <v>74</v>
      </c>
      <c r="E6" s="2" t="s">
        <v>137</v>
      </c>
      <c r="G6" s="2" t="s">
        <v>12</v>
      </c>
    </row>
    <row r="7" spans="1:9">
      <c r="A7" s="3" t="s">
        <v>147</v>
      </c>
      <c r="C7" s="6">
        <v>0</v>
      </c>
      <c r="D7" s="5"/>
      <c r="E7" s="12">
        <f>C7/$C$10</f>
        <v>0</v>
      </c>
      <c r="F7" s="5"/>
      <c r="G7" s="12">
        <v>0</v>
      </c>
      <c r="H7" s="5"/>
      <c r="I7" s="5"/>
    </row>
    <row r="8" spans="1:9">
      <c r="A8" s="3" t="s">
        <v>148</v>
      </c>
      <c r="C8" s="6">
        <v>9941479751</v>
      </c>
      <c r="D8" s="5"/>
      <c r="E8" s="12">
        <f t="shared" ref="E8:E10" si="0">C8/$C$10</f>
        <v>0.47936925161586597</v>
      </c>
      <c r="F8" s="5"/>
      <c r="G8" s="12">
        <v>9.956256186015016E-3</v>
      </c>
      <c r="H8" s="5"/>
      <c r="I8" s="5"/>
    </row>
    <row r="9" spans="1:9" ht="24.75" thickBot="1">
      <c r="A9" s="3" t="s">
        <v>149</v>
      </c>
      <c r="C9" s="6">
        <v>10797188233</v>
      </c>
      <c r="D9" s="5"/>
      <c r="E9" s="18">
        <f t="shared" si="0"/>
        <v>0.52063074838413403</v>
      </c>
      <c r="F9" s="5"/>
      <c r="G9" s="12">
        <v>1.0813236543137511E-2</v>
      </c>
      <c r="H9" s="5"/>
      <c r="I9" s="5"/>
    </row>
    <row r="10" spans="1:9" ht="24.75" thickBot="1">
      <c r="A10" s="3" t="s">
        <v>57</v>
      </c>
      <c r="C10" s="7">
        <f>SUM(C7:C9)</f>
        <v>20738667984</v>
      </c>
      <c r="D10" s="5"/>
      <c r="E10" s="21">
        <f>SUM(E7:E9)</f>
        <v>1</v>
      </c>
      <c r="F10" s="5"/>
      <c r="G10" s="22">
        <f>SUM(G7:G9)</f>
        <v>2.0769492729152527E-2</v>
      </c>
      <c r="H10" s="5"/>
      <c r="I10" s="5"/>
    </row>
    <row r="11" spans="1:9" ht="24.75" thickTop="1">
      <c r="C11" s="5"/>
      <c r="D11" s="5"/>
      <c r="E11" s="5"/>
      <c r="F11" s="5"/>
      <c r="G11" s="5"/>
      <c r="H11" s="5"/>
      <c r="I11" s="5"/>
    </row>
    <row r="12" spans="1:9">
      <c r="C12" s="5"/>
      <c r="D12" s="5"/>
      <c r="E12" s="5"/>
      <c r="F12" s="5"/>
      <c r="G12" s="6"/>
      <c r="H12" s="5"/>
      <c r="I12" s="5"/>
    </row>
    <row r="13" spans="1:9">
      <c r="C13" s="5"/>
      <c r="D13" s="5"/>
      <c r="E13" s="5"/>
      <c r="F13" s="5"/>
      <c r="G13" s="5"/>
      <c r="H13" s="5"/>
      <c r="I13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ignoredErrors>
    <ignoredError sqref="F9 F10 F7 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4"/>
  <sheetViews>
    <sheetView rightToLeft="1" workbookViewId="0">
      <selection activeCell="K13" sqref="K13"/>
    </sheetView>
  </sheetViews>
  <sheetFormatPr defaultRowHeight="24"/>
  <cols>
    <col min="1" max="1" width="43.5703125" style="3" bestFit="1" customWidth="1"/>
    <col min="2" max="2" width="1" style="3" customWidth="1"/>
    <col min="3" max="3" width="16" style="3" customWidth="1"/>
    <col min="4" max="4" width="1" style="3" customWidth="1"/>
    <col min="5" max="5" width="16" style="3" customWidth="1"/>
    <col min="6" max="6" width="1" style="3" customWidth="1"/>
    <col min="7" max="7" width="21" style="3" customWidth="1"/>
    <col min="8" max="8" width="1" style="3" customWidth="1"/>
    <col min="9" max="9" width="16" style="3" customWidth="1"/>
    <col min="10" max="10" width="1" style="3" customWidth="1"/>
    <col min="11" max="11" width="28" style="3" customWidth="1"/>
    <col min="12" max="12" width="1" style="3" customWidth="1"/>
    <col min="13" max="13" width="24.4257812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</row>
    <row r="4" spans="1:13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4.75">
      <c r="A6" s="2" t="s">
        <v>3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ht="24.75">
      <c r="A7" s="2" t="s">
        <v>3</v>
      </c>
      <c r="C7" s="2" t="s">
        <v>7</v>
      </c>
      <c r="E7" s="2" t="s">
        <v>59</v>
      </c>
      <c r="G7" s="2" t="s">
        <v>60</v>
      </c>
      <c r="I7" s="2" t="s">
        <v>61</v>
      </c>
      <c r="K7" s="2" t="s">
        <v>62</v>
      </c>
      <c r="M7" s="2" t="s">
        <v>63</v>
      </c>
    </row>
    <row r="8" spans="1:13">
      <c r="A8" s="3" t="s">
        <v>38</v>
      </c>
      <c r="C8" s="6">
        <v>83390</v>
      </c>
      <c r="D8" s="5"/>
      <c r="E8" s="6">
        <v>952320</v>
      </c>
      <c r="F8" s="5"/>
      <c r="G8" s="6">
        <v>946213</v>
      </c>
      <c r="H8" s="5"/>
      <c r="I8" s="5" t="s">
        <v>64</v>
      </c>
      <c r="J8" s="5"/>
      <c r="K8" s="6">
        <v>78904702070</v>
      </c>
      <c r="L8" s="5"/>
      <c r="M8" s="5" t="s">
        <v>151</v>
      </c>
    </row>
    <row r="9" spans="1:13">
      <c r="A9" s="3" t="s">
        <v>53</v>
      </c>
      <c r="C9" s="6">
        <v>80000</v>
      </c>
      <c r="D9" s="5"/>
      <c r="E9" s="6">
        <v>903150</v>
      </c>
      <c r="F9" s="5"/>
      <c r="G9" s="6">
        <v>906698</v>
      </c>
      <c r="H9" s="5"/>
      <c r="I9" s="5" t="s">
        <v>65</v>
      </c>
      <c r="J9" s="5"/>
      <c r="K9" s="6">
        <v>72535840000</v>
      </c>
      <c r="L9" s="5"/>
      <c r="M9" s="5" t="s">
        <v>151</v>
      </c>
    </row>
    <row r="10" spans="1:13">
      <c r="A10" s="3" t="s">
        <v>42</v>
      </c>
      <c r="C10" s="6">
        <v>205000</v>
      </c>
      <c r="D10" s="5"/>
      <c r="E10" s="6">
        <v>948500</v>
      </c>
      <c r="F10" s="5"/>
      <c r="G10" s="6">
        <v>861098</v>
      </c>
      <c r="H10" s="5"/>
      <c r="I10" s="5" t="s">
        <v>66</v>
      </c>
      <c r="J10" s="5"/>
      <c r="K10" s="6">
        <v>176525090000</v>
      </c>
      <c r="L10" s="5"/>
      <c r="M10" s="5" t="s">
        <v>151</v>
      </c>
    </row>
    <row r="11" spans="1:13">
      <c r="A11" s="3" t="s">
        <v>46</v>
      </c>
      <c r="C11" s="6">
        <v>31853</v>
      </c>
      <c r="D11" s="5"/>
      <c r="E11" s="6">
        <v>940300</v>
      </c>
      <c r="F11" s="5"/>
      <c r="G11" s="6">
        <v>860313</v>
      </c>
      <c r="H11" s="5"/>
      <c r="I11" s="5" t="s">
        <v>67</v>
      </c>
      <c r="J11" s="5"/>
      <c r="K11" s="6">
        <v>27403549989</v>
      </c>
      <c r="L11" s="5"/>
      <c r="M11" s="5" t="s">
        <v>151</v>
      </c>
    </row>
    <row r="12" spans="1:13" ht="24.75" thickBot="1">
      <c r="C12" s="5"/>
      <c r="D12" s="5"/>
      <c r="E12" s="5"/>
      <c r="F12" s="5"/>
      <c r="G12" s="5"/>
      <c r="H12" s="5"/>
      <c r="I12" s="5"/>
      <c r="J12" s="5"/>
      <c r="K12" s="9">
        <f>SUM(K8:K11)</f>
        <v>355369182059</v>
      </c>
      <c r="L12" s="5"/>
      <c r="M12" s="5"/>
    </row>
    <row r="13" spans="1:13" ht="24.75" thickTop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1"/>
  <sheetViews>
    <sheetView rightToLeft="1" workbookViewId="0">
      <selection activeCell="I8" sqref="I8:I21"/>
    </sheetView>
  </sheetViews>
  <sheetFormatPr defaultRowHeight="24"/>
  <cols>
    <col min="1" max="1" width="32.42578125" style="3" bestFit="1" customWidth="1"/>
    <col min="2" max="2" width="1" style="3" customWidth="1"/>
    <col min="3" max="3" width="31" style="3" customWidth="1"/>
    <col min="4" max="4" width="1" style="3" customWidth="1"/>
    <col min="5" max="5" width="25" style="3" customWidth="1"/>
    <col min="6" max="6" width="1" style="3" customWidth="1"/>
    <col min="7" max="7" width="20" style="3" customWidth="1"/>
    <col min="8" max="8" width="1" style="3" customWidth="1"/>
    <col min="9" max="9" width="12" style="3" customWidth="1"/>
    <col min="10" max="10" width="1" style="3" customWidth="1"/>
    <col min="11" max="11" width="21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5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69</v>
      </c>
      <c r="C6" s="2" t="s">
        <v>70</v>
      </c>
      <c r="D6" s="2" t="s">
        <v>70</v>
      </c>
      <c r="E6" s="2" t="s">
        <v>70</v>
      </c>
      <c r="F6" s="2" t="s">
        <v>70</v>
      </c>
      <c r="G6" s="2" t="s">
        <v>70</v>
      </c>
      <c r="H6" s="2" t="s">
        <v>70</v>
      </c>
      <c r="I6" s="2" t="s">
        <v>70</v>
      </c>
      <c r="K6" s="2" t="s">
        <v>150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24.75">
      <c r="A7" s="2" t="s">
        <v>69</v>
      </c>
      <c r="C7" s="2" t="s">
        <v>71</v>
      </c>
      <c r="E7" s="2" t="s">
        <v>72</v>
      </c>
      <c r="G7" s="2" t="s">
        <v>73</v>
      </c>
      <c r="I7" s="2" t="s">
        <v>21</v>
      </c>
      <c r="K7" s="2" t="s">
        <v>74</v>
      </c>
      <c r="M7" s="2" t="s">
        <v>75</v>
      </c>
      <c r="O7" s="2" t="s">
        <v>76</v>
      </c>
      <c r="Q7" s="2" t="s">
        <v>74</v>
      </c>
      <c r="S7" s="2" t="s">
        <v>68</v>
      </c>
    </row>
    <row r="8" spans="1:19">
      <c r="A8" s="3" t="s">
        <v>77</v>
      </c>
      <c r="C8" s="5" t="s">
        <v>78</v>
      </c>
      <c r="D8" s="5"/>
      <c r="E8" s="5" t="s">
        <v>79</v>
      </c>
      <c r="F8" s="5"/>
      <c r="G8" s="5" t="s">
        <v>80</v>
      </c>
      <c r="H8" s="5"/>
      <c r="I8" s="10">
        <v>5</v>
      </c>
      <c r="J8" s="5"/>
      <c r="K8" s="11">
        <v>1671521</v>
      </c>
      <c r="L8" s="11"/>
      <c r="M8" s="11">
        <v>20560007078</v>
      </c>
      <c r="N8" s="11"/>
      <c r="O8" s="11">
        <v>20551950000</v>
      </c>
      <c r="P8" s="11"/>
      <c r="Q8" s="11">
        <v>9728599</v>
      </c>
      <c r="R8" s="5"/>
      <c r="S8" s="5" t="s">
        <v>35</v>
      </c>
    </row>
    <row r="9" spans="1:19">
      <c r="A9" s="3" t="s">
        <v>77</v>
      </c>
      <c r="C9" s="5" t="s">
        <v>81</v>
      </c>
      <c r="D9" s="5"/>
      <c r="E9" s="5" t="s">
        <v>82</v>
      </c>
      <c r="F9" s="5"/>
      <c r="G9" s="5" t="s">
        <v>83</v>
      </c>
      <c r="H9" s="5"/>
      <c r="I9" s="10">
        <v>5</v>
      </c>
      <c r="J9" s="5"/>
      <c r="K9" s="11">
        <v>392429305</v>
      </c>
      <c r="L9" s="11"/>
      <c r="M9" s="11">
        <v>1454370095</v>
      </c>
      <c r="N9" s="11"/>
      <c r="O9" s="11">
        <v>1665274010</v>
      </c>
      <c r="P9" s="11"/>
      <c r="Q9" s="11">
        <v>181525390</v>
      </c>
      <c r="R9" s="5"/>
      <c r="S9" s="5" t="s">
        <v>84</v>
      </c>
    </row>
    <row r="10" spans="1:19">
      <c r="A10" s="3" t="s">
        <v>85</v>
      </c>
      <c r="C10" s="5" t="s">
        <v>86</v>
      </c>
      <c r="D10" s="5"/>
      <c r="E10" s="5" t="s">
        <v>79</v>
      </c>
      <c r="F10" s="5"/>
      <c r="G10" s="5" t="s">
        <v>87</v>
      </c>
      <c r="H10" s="5"/>
      <c r="I10" s="10">
        <v>5</v>
      </c>
      <c r="J10" s="5"/>
      <c r="K10" s="11">
        <v>3162132772</v>
      </c>
      <c r="L10" s="11"/>
      <c r="M10" s="11">
        <v>265830785887</v>
      </c>
      <c r="N10" s="11"/>
      <c r="O10" s="11">
        <v>240831580923</v>
      </c>
      <c r="P10" s="11"/>
      <c r="Q10" s="11">
        <v>28161337736</v>
      </c>
      <c r="R10" s="5"/>
      <c r="S10" s="5" t="s">
        <v>88</v>
      </c>
    </row>
    <row r="11" spans="1:19">
      <c r="A11" s="3" t="s">
        <v>89</v>
      </c>
      <c r="C11" s="5" t="s">
        <v>90</v>
      </c>
      <c r="D11" s="5"/>
      <c r="E11" s="5" t="s">
        <v>79</v>
      </c>
      <c r="F11" s="5"/>
      <c r="G11" s="5" t="s">
        <v>91</v>
      </c>
      <c r="H11" s="5"/>
      <c r="I11" s="10">
        <v>5</v>
      </c>
      <c r="J11" s="5"/>
      <c r="K11" s="11">
        <v>319815186</v>
      </c>
      <c r="L11" s="11"/>
      <c r="M11" s="11">
        <v>109490121424</v>
      </c>
      <c r="N11" s="11"/>
      <c r="O11" s="11">
        <v>109671871039</v>
      </c>
      <c r="P11" s="11"/>
      <c r="Q11" s="11">
        <v>138065571</v>
      </c>
      <c r="R11" s="5"/>
      <c r="S11" s="5" t="s">
        <v>92</v>
      </c>
    </row>
    <row r="12" spans="1:19">
      <c r="A12" s="3" t="s">
        <v>93</v>
      </c>
      <c r="C12" s="5" t="s">
        <v>94</v>
      </c>
      <c r="D12" s="5"/>
      <c r="E12" s="5" t="s">
        <v>79</v>
      </c>
      <c r="F12" s="5"/>
      <c r="G12" s="5" t="s">
        <v>95</v>
      </c>
      <c r="H12" s="5"/>
      <c r="I12" s="10">
        <v>5</v>
      </c>
      <c r="J12" s="5"/>
      <c r="K12" s="11">
        <v>3144404173</v>
      </c>
      <c r="L12" s="11"/>
      <c r="M12" s="11">
        <v>3304588513</v>
      </c>
      <c r="N12" s="11"/>
      <c r="O12" s="11">
        <v>3000280000</v>
      </c>
      <c r="P12" s="11"/>
      <c r="Q12" s="11">
        <v>3448712686</v>
      </c>
      <c r="R12" s="5"/>
      <c r="S12" s="5" t="s">
        <v>31</v>
      </c>
    </row>
    <row r="13" spans="1:19">
      <c r="A13" s="3" t="s">
        <v>93</v>
      </c>
      <c r="C13" s="5" t="s">
        <v>96</v>
      </c>
      <c r="D13" s="5"/>
      <c r="E13" s="5" t="s">
        <v>97</v>
      </c>
      <c r="F13" s="5"/>
      <c r="G13" s="5" t="s">
        <v>95</v>
      </c>
      <c r="H13" s="5"/>
      <c r="I13" s="10">
        <v>22.5</v>
      </c>
      <c r="J13" s="5"/>
      <c r="K13" s="11">
        <v>70000000000</v>
      </c>
      <c r="L13" s="11"/>
      <c r="M13" s="11">
        <v>0</v>
      </c>
      <c r="N13" s="11"/>
      <c r="O13" s="11">
        <v>0</v>
      </c>
      <c r="P13" s="11"/>
      <c r="Q13" s="11">
        <v>70000000000</v>
      </c>
      <c r="R13" s="5"/>
      <c r="S13" s="5" t="s">
        <v>98</v>
      </c>
    </row>
    <row r="14" spans="1:19">
      <c r="A14" s="3" t="s">
        <v>99</v>
      </c>
      <c r="C14" s="5" t="s">
        <v>100</v>
      </c>
      <c r="D14" s="5"/>
      <c r="E14" s="5" t="s">
        <v>79</v>
      </c>
      <c r="F14" s="5"/>
      <c r="G14" s="5" t="s">
        <v>101</v>
      </c>
      <c r="H14" s="5"/>
      <c r="I14" s="10">
        <v>5</v>
      </c>
      <c r="J14" s="5"/>
      <c r="K14" s="11">
        <v>2295342466</v>
      </c>
      <c r="L14" s="11"/>
      <c r="M14" s="11">
        <v>2446057647</v>
      </c>
      <c r="N14" s="11"/>
      <c r="O14" s="11">
        <v>4700600000</v>
      </c>
      <c r="P14" s="11"/>
      <c r="Q14" s="11">
        <v>40800113</v>
      </c>
      <c r="R14" s="5"/>
      <c r="S14" s="5" t="s">
        <v>35</v>
      </c>
    </row>
    <row r="15" spans="1:19">
      <c r="A15" s="3" t="s">
        <v>99</v>
      </c>
      <c r="C15" s="5" t="s">
        <v>102</v>
      </c>
      <c r="D15" s="5"/>
      <c r="E15" s="5" t="s">
        <v>97</v>
      </c>
      <c r="F15" s="5"/>
      <c r="G15" s="5" t="s">
        <v>101</v>
      </c>
      <c r="H15" s="5"/>
      <c r="I15" s="10">
        <v>22.5</v>
      </c>
      <c r="J15" s="5"/>
      <c r="K15" s="11">
        <v>96000000000</v>
      </c>
      <c r="L15" s="11"/>
      <c r="M15" s="11">
        <v>0</v>
      </c>
      <c r="N15" s="11"/>
      <c r="O15" s="11">
        <v>0</v>
      </c>
      <c r="P15" s="11"/>
      <c r="Q15" s="11">
        <v>96000000000</v>
      </c>
      <c r="R15" s="5"/>
      <c r="S15" s="5" t="s">
        <v>103</v>
      </c>
    </row>
    <row r="16" spans="1:19">
      <c r="A16" s="3" t="s">
        <v>104</v>
      </c>
      <c r="C16" s="5" t="s">
        <v>105</v>
      </c>
      <c r="D16" s="5"/>
      <c r="E16" s="5" t="s">
        <v>97</v>
      </c>
      <c r="F16" s="5"/>
      <c r="G16" s="5" t="s">
        <v>106</v>
      </c>
      <c r="H16" s="5"/>
      <c r="I16" s="10">
        <v>22.5</v>
      </c>
      <c r="J16" s="5"/>
      <c r="K16" s="11">
        <v>80000000000</v>
      </c>
      <c r="L16" s="11"/>
      <c r="M16" s="11">
        <v>0</v>
      </c>
      <c r="N16" s="11"/>
      <c r="O16" s="11">
        <v>0</v>
      </c>
      <c r="P16" s="11"/>
      <c r="Q16" s="11">
        <v>80000000000</v>
      </c>
      <c r="R16" s="5"/>
      <c r="S16" s="5" t="s">
        <v>107</v>
      </c>
    </row>
    <row r="17" spans="1:19">
      <c r="A17" s="3" t="s">
        <v>104</v>
      </c>
      <c r="C17" s="5" t="s">
        <v>108</v>
      </c>
      <c r="D17" s="5"/>
      <c r="E17" s="5" t="s">
        <v>97</v>
      </c>
      <c r="F17" s="5"/>
      <c r="G17" s="5" t="s">
        <v>109</v>
      </c>
      <c r="H17" s="5"/>
      <c r="I17" s="10">
        <v>22.5</v>
      </c>
      <c r="J17" s="5"/>
      <c r="K17" s="11">
        <v>50000000000</v>
      </c>
      <c r="L17" s="11"/>
      <c r="M17" s="11">
        <v>0</v>
      </c>
      <c r="N17" s="11"/>
      <c r="O17" s="11">
        <v>0</v>
      </c>
      <c r="P17" s="11"/>
      <c r="Q17" s="11">
        <v>50000000000</v>
      </c>
      <c r="R17" s="5"/>
      <c r="S17" s="5" t="s">
        <v>110</v>
      </c>
    </row>
    <row r="18" spans="1:19">
      <c r="A18" s="3" t="s">
        <v>93</v>
      </c>
      <c r="C18" s="5" t="s">
        <v>111</v>
      </c>
      <c r="D18" s="5"/>
      <c r="E18" s="5" t="s">
        <v>97</v>
      </c>
      <c r="F18" s="5"/>
      <c r="G18" s="5" t="s">
        <v>109</v>
      </c>
      <c r="H18" s="5"/>
      <c r="I18" s="10">
        <v>22.5</v>
      </c>
      <c r="J18" s="5"/>
      <c r="K18" s="11">
        <v>60000000000</v>
      </c>
      <c r="L18" s="11"/>
      <c r="M18" s="11">
        <v>0</v>
      </c>
      <c r="N18" s="11"/>
      <c r="O18" s="11">
        <v>0</v>
      </c>
      <c r="P18" s="11"/>
      <c r="Q18" s="11">
        <v>60000000000</v>
      </c>
      <c r="R18" s="5"/>
      <c r="S18" s="5" t="s">
        <v>112</v>
      </c>
    </row>
    <row r="19" spans="1:19">
      <c r="A19" s="3" t="s">
        <v>113</v>
      </c>
      <c r="C19" s="5" t="s">
        <v>114</v>
      </c>
      <c r="D19" s="5"/>
      <c r="E19" s="5" t="s">
        <v>97</v>
      </c>
      <c r="F19" s="5"/>
      <c r="G19" s="5" t="s">
        <v>115</v>
      </c>
      <c r="H19" s="5"/>
      <c r="I19" s="10">
        <v>22.5</v>
      </c>
      <c r="J19" s="5"/>
      <c r="K19" s="11">
        <v>0</v>
      </c>
      <c r="L19" s="11"/>
      <c r="M19" s="11">
        <v>125000000000</v>
      </c>
      <c r="N19" s="11"/>
      <c r="O19" s="11">
        <v>0</v>
      </c>
      <c r="P19" s="11"/>
      <c r="Q19" s="11">
        <v>125000000000</v>
      </c>
      <c r="R19" s="5"/>
      <c r="S19" s="5" t="s">
        <v>116</v>
      </c>
    </row>
    <row r="20" spans="1:19">
      <c r="A20" s="3" t="s">
        <v>57</v>
      </c>
      <c r="C20" s="5" t="s">
        <v>57</v>
      </c>
      <c r="D20" s="5"/>
      <c r="E20" s="5" t="s">
        <v>57</v>
      </c>
      <c r="F20" s="5"/>
      <c r="G20" s="5" t="s">
        <v>57</v>
      </c>
      <c r="H20" s="5"/>
      <c r="I20" s="10" t="s">
        <v>57</v>
      </c>
      <c r="J20" s="5"/>
      <c r="K20" s="7">
        <f>SUM(K8:K19)</f>
        <v>365315795423</v>
      </c>
      <c r="L20" s="5"/>
      <c r="M20" s="7">
        <f>SUM(M8:M19)</f>
        <v>528085930644</v>
      </c>
      <c r="N20" s="5"/>
      <c r="O20" s="7">
        <f>SUM(O8:O19)</f>
        <v>380421555972</v>
      </c>
      <c r="P20" s="5"/>
      <c r="Q20" s="7">
        <f>SUM(Q8:Q19)</f>
        <v>512980170095</v>
      </c>
      <c r="R20" s="5"/>
      <c r="S20" s="8" t="s">
        <v>117</v>
      </c>
    </row>
    <row r="21" spans="1:19">
      <c r="C21" s="5"/>
      <c r="D21" s="5"/>
      <c r="E21" s="5"/>
      <c r="F21" s="5"/>
      <c r="G21" s="5"/>
      <c r="H21" s="5"/>
      <c r="I21" s="10"/>
      <c r="J21" s="5"/>
      <c r="K21" s="5"/>
      <c r="L21" s="5"/>
      <c r="M21" s="5"/>
      <c r="N21" s="5"/>
      <c r="O21" s="5"/>
      <c r="P21" s="5"/>
      <c r="Q21" s="5"/>
      <c r="R21" s="5"/>
      <c r="S21" s="5"/>
    </row>
  </sheetData>
  <mergeCells count="17"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5"/>
  <sheetViews>
    <sheetView rightToLeft="1" topLeftCell="A19" workbookViewId="0">
      <selection activeCell="M27" sqref="M27:Y31"/>
    </sheetView>
  </sheetViews>
  <sheetFormatPr defaultRowHeight="24"/>
  <cols>
    <col min="1" max="1" width="43.5703125" style="3" bestFit="1" customWidth="1"/>
    <col min="2" max="2" width="1" style="3" customWidth="1"/>
    <col min="3" max="3" width="19" style="3" customWidth="1"/>
    <col min="4" max="4" width="1" style="3" customWidth="1"/>
    <col min="5" max="5" width="20" style="3" customWidth="1"/>
    <col min="6" max="6" width="1" style="3" customWidth="1"/>
    <col min="7" max="7" width="14" style="3" customWidth="1"/>
    <col min="8" max="8" width="1" style="3" customWidth="1"/>
    <col min="9" max="9" width="20" style="3" customWidth="1"/>
    <col min="10" max="10" width="1" style="3" customWidth="1"/>
    <col min="11" max="11" width="17" style="3" customWidth="1"/>
    <col min="12" max="12" width="1" style="3" customWidth="1"/>
    <col min="13" max="13" width="20" style="3" customWidth="1"/>
    <col min="14" max="14" width="1" style="3" customWidth="1"/>
    <col min="15" max="15" width="20" style="3" customWidth="1"/>
    <col min="16" max="16" width="1" style="3" customWidth="1"/>
    <col min="17" max="17" width="17" style="3" customWidth="1"/>
    <col min="18" max="18" width="1" style="3" customWidth="1"/>
    <col min="19" max="19" width="20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118</v>
      </c>
      <c r="B3" s="1" t="s">
        <v>118</v>
      </c>
      <c r="C3" s="1" t="s">
        <v>118</v>
      </c>
      <c r="D3" s="1" t="s">
        <v>118</v>
      </c>
      <c r="E3" s="1" t="s">
        <v>118</v>
      </c>
      <c r="F3" s="1" t="s">
        <v>118</v>
      </c>
      <c r="G3" s="1" t="s">
        <v>118</v>
      </c>
      <c r="H3" s="1" t="s">
        <v>118</v>
      </c>
      <c r="I3" s="1" t="s">
        <v>118</v>
      </c>
      <c r="J3" s="1" t="s">
        <v>118</v>
      </c>
      <c r="K3" s="1" t="s">
        <v>118</v>
      </c>
      <c r="L3" s="1" t="s">
        <v>118</v>
      </c>
      <c r="M3" s="1" t="s">
        <v>118</v>
      </c>
      <c r="N3" s="1" t="s">
        <v>118</v>
      </c>
      <c r="O3" s="1" t="s">
        <v>118</v>
      </c>
      <c r="P3" s="1" t="s">
        <v>118</v>
      </c>
      <c r="Q3" s="1" t="s">
        <v>118</v>
      </c>
      <c r="R3" s="1" t="s">
        <v>118</v>
      </c>
      <c r="S3" s="1" t="s">
        <v>118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119</v>
      </c>
      <c r="B6" s="2" t="s">
        <v>119</v>
      </c>
      <c r="C6" s="2" t="s">
        <v>119</v>
      </c>
      <c r="D6" s="2" t="s">
        <v>119</v>
      </c>
      <c r="E6" s="2" t="s">
        <v>119</v>
      </c>
      <c r="F6" s="2" t="s">
        <v>119</v>
      </c>
      <c r="G6" s="2" t="s">
        <v>119</v>
      </c>
      <c r="I6" s="2" t="s">
        <v>120</v>
      </c>
      <c r="J6" s="2" t="s">
        <v>120</v>
      </c>
      <c r="K6" s="2" t="s">
        <v>120</v>
      </c>
      <c r="L6" s="2" t="s">
        <v>120</v>
      </c>
      <c r="M6" s="2" t="s">
        <v>120</v>
      </c>
      <c r="O6" s="2" t="s">
        <v>121</v>
      </c>
      <c r="P6" s="2" t="s">
        <v>121</v>
      </c>
      <c r="Q6" s="2" t="s">
        <v>121</v>
      </c>
      <c r="R6" s="2" t="s">
        <v>121</v>
      </c>
      <c r="S6" s="2" t="s">
        <v>121</v>
      </c>
    </row>
    <row r="7" spans="1:19" ht="24.75">
      <c r="A7" s="2" t="s">
        <v>122</v>
      </c>
      <c r="C7" s="2" t="s">
        <v>123</v>
      </c>
      <c r="E7" s="2" t="s">
        <v>20</v>
      </c>
      <c r="G7" s="2" t="s">
        <v>21</v>
      </c>
      <c r="I7" s="2" t="s">
        <v>124</v>
      </c>
      <c r="K7" s="2" t="s">
        <v>125</v>
      </c>
      <c r="M7" s="2" t="s">
        <v>126</v>
      </c>
      <c r="O7" s="2" t="s">
        <v>124</v>
      </c>
      <c r="Q7" s="2" t="s">
        <v>125</v>
      </c>
      <c r="S7" s="2" t="s">
        <v>126</v>
      </c>
    </row>
    <row r="8" spans="1:19">
      <c r="A8" s="3" t="s">
        <v>46</v>
      </c>
      <c r="C8" s="5" t="s">
        <v>152</v>
      </c>
      <c r="E8" s="3" t="s">
        <v>48</v>
      </c>
      <c r="G8" s="13">
        <v>20.5</v>
      </c>
      <c r="H8" s="13"/>
      <c r="I8" s="13">
        <v>557089982</v>
      </c>
      <c r="J8" s="13"/>
      <c r="K8" s="13" t="s">
        <v>57</v>
      </c>
      <c r="L8" s="13"/>
      <c r="M8" s="13">
        <v>557089982</v>
      </c>
      <c r="N8" s="13"/>
      <c r="O8" s="13">
        <v>1580316781</v>
      </c>
      <c r="P8" s="13"/>
      <c r="Q8" s="13" t="s">
        <v>57</v>
      </c>
      <c r="R8" s="13"/>
      <c r="S8" s="13">
        <v>1580316781</v>
      </c>
    </row>
    <row r="9" spans="1:19">
      <c r="A9" s="3" t="s">
        <v>42</v>
      </c>
      <c r="C9" s="5" t="s">
        <v>152</v>
      </c>
      <c r="E9" s="3" t="s">
        <v>44</v>
      </c>
      <c r="G9" s="13">
        <v>18</v>
      </c>
      <c r="H9" s="13"/>
      <c r="I9" s="13">
        <v>3012210061</v>
      </c>
      <c r="J9" s="13"/>
      <c r="K9" s="13" t="s">
        <v>57</v>
      </c>
      <c r="L9" s="13"/>
      <c r="M9" s="13">
        <v>3012210061</v>
      </c>
      <c r="N9" s="13"/>
      <c r="O9" s="13">
        <v>8991231499</v>
      </c>
      <c r="P9" s="13"/>
      <c r="Q9" s="13" t="s">
        <v>57</v>
      </c>
      <c r="R9" s="13"/>
      <c r="S9" s="13">
        <v>8991231499</v>
      </c>
    </row>
    <row r="10" spans="1:19">
      <c r="A10" s="3" t="s">
        <v>53</v>
      </c>
      <c r="C10" s="5" t="s">
        <v>152</v>
      </c>
      <c r="E10" s="3" t="s">
        <v>55</v>
      </c>
      <c r="G10" s="13">
        <v>18.5</v>
      </c>
      <c r="H10" s="13"/>
      <c r="I10" s="13">
        <v>474769908</v>
      </c>
      <c r="J10" s="13"/>
      <c r="K10" s="13" t="s">
        <v>57</v>
      </c>
      <c r="L10" s="13"/>
      <c r="M10" s="13">
        <v>474769908</v>
      </c>
      <c r="N10" s="13"/>
      <c r="O10" s="13">
        <v>474769908</v>
      </c>
      <c r="P10" s="13"/>
      <c r="Q10" s="13" t="s">
        <v>57</v>
      </c>
      <c r="R10" s="13"/>
      <c r="S10" s="13">
        <v>474769908</v>
      </c>
    </row>
    <row r="11" spans="1:19">
      <c r="A11" s="3" t="s">
        <v>50</v>
      </c>
      <c r="C11" s="5" t="s">
        <v>152</v>
      </c>
      <c r="E11" s="3" t="s">
        <v>52</v>
      </c>
      <c r="G11" s="13">
        <v>18</v>
      </c>
      <c r="H11" s="13"/>
      <c r="I11" s="13">
        <v>10229573</v>
      </c>
      <c r="J11" s="13"/>
      <c r="K11" s="13" t="s">
        <v>57</v>
      </c>
      <c r="L11" s="13"/>
      <c r="M11" s="13">
        <v>10229573</v>
      </c>
      <c r="N11" s="13"/>
      <c r="O11" s="13">
        <v>126395605</v>
      </c>
      <c r="P11" s="13"/>
      <c r="Q11" s="13" t="s">
        <v>57</v>
      </c>
      <c r="R11" s="13"/>
      <c r="S11" s="13">
        <v>126395605</v>
      </c>
    </row>
    <row r="12" spans="1:19">
      <c r="A12" s="3" t="s">
        <v>38</v>
      </c>
      <c r="C12" s="5" t="s">
        <v>152</v>
      </c>
      <c r="E12" s="3" t="s">
        <v>40</v>
      </c>
      <c r="G12" s="13">
        <v>18</v>
      </c>
      <c r="H12" s="13"/>
      <c r="I12" s="13">
        <v>1258626279</v>
      </c>
      <c r="J12" s="13"/>
      <c r="K12" s="13" t="s">
        <v>57</v>
      </c>
      <c r="L12" s="13"/>
      <c r="M12" s="13">
        <v>1258626279</v>
      </c>
      <c r="N12" s="13"/>
      <c r="O12" s="13">
        <v>3799781950</v>
      </c>
      <c r="P12" s="13"/>
      <c r="Q12" s="13" t="s">
        <v>57</v>
      </c>
      <c r="R12" s="13"/>
      <c r="S12" s="13">
        <v>3799781950</v>
      </c>
    </row>
    <row r="13" spans="1:19">
      <c r="A13" s="3" t="s">
        <v>127</v>
      </c>
      <c r="C13" s="5" t="s">
        <v>152</v>
      </c>
      <c r="E13" s="3" t="s">
        <v>109</v>
      </c>
      <c r="G13" s="13">
        <v>21</v>
      </c>
      <c r="H13" s="13"/>
      <c r="I13" s="13">
        <v>0</v>
      </c>
      <c r="J13" s="13"/>
      <c r="K13" s="13" t="s">
        <v>57</v>
      </c>
      <c r="L13" s="13"/>
      <c r="M13" s="13">
        <v>0</v>
      </c>
      <c r="N13" s="13"/>
      <c r="O13" s="13">
        <v>1125228633</v>
      </c>
      <c r="P13" s="13"/>
      <c r="Q13" s="13" t="s">
        <v>57</v>
      </c>
      <c r="R13" s="13"/>
      <c r="S13" s="13">
        <v>1125228633</v>
      </c>
    </row>
    <row r="14" spans="1:19">
      <c r="A14" s="3" t="s">
        <v>128</v>
      </c>
      <c r="C14" s="5" t="s">
        <v>152</v>
      </c>
      <c r="E14" s="3" t="s">
        <v>129</v>
      </c>
      <c r="G14" s="13">
        <v>18</v>
      </c>
      <c r="H14" s="13"/>
      <c r="I14" s="13">
        <v>0</v>
      </c>
      <c r="J14" s="13"/>
      <c r="K14" s="13" t="s">
        <v>57</v>
      </c>
      <c r="L14" s="13"/>
      <c r="M14" s="13">
        <v>0</v>
      </c>
      <c r="N14" s="13"/>
      <c r="O14" s="13">
        <v>241842974</v>
      </c>
      <c r="P14" s="13"/>
      <c r="Q14" s="13" t="s">
        <v>57</v>
      </c>
      <c r="R14" s="13"/>
      <c r="S14" s="13">
        <v>241842974</v>
      </c>
    </row>
    <row r="15" spans="1:19">
      <c r="A15" s="3" t="s">
        <v>77</v>
      </c>
      <c r="C15" s="6">
        <v>1</v>
      </c>
      <c r="E15" s="3" t="s">
        <v>57</v>
      </c>
      <c r="G15" s="13">
        <v>5</v>
      </c>
      <c r="H15" s="13"/>
      <c r="I15" s="13">
        <v>7078</v>
      </c>
      <c r="J15" s="13"/>
      <c r="K15" s="13">
        <v>0</v>
      </c>
      <c r="L15" s="13"/>
      <c r="M15" s="13">
        <v>7078</v>
      </c>
      <c r="N15" s="13"/>
      <c r="O15" s="13">
        <v>23498</v>
      </c>
      <c r="P15" s="13"/>
      <c r="Q15" s="13">
        <v>0</v>
      </c>
      <c r="R15" s="13"/>
      <c r="S15" s="13">
        <v>23498</v>
      </c>
    </row>
    <row r="16" spans="1:19">
      <c r="A16" s="3" t="s">
        <v>85</v>
      </c>
      <c r="C16" s="6">
        <v>17</v>
      </c>
      <c r="E16" s="3" t="s">
        <v>57</v>
      </c>
      <c r="G16" s="13">
        <v>5</v>
      </c>
      <c r="H16" s="13"/>
      <c r="I16" s="13">
        <v>361963959</v>
      </c>
      <c r="J16" s="13"/>
      <c r="K16" s="13">
        <v>0</v>
      </c>
      <c r="L16" s="13"/>
      <c r="M16" s="13">
        <v>361963959</v>
      </c>
      <c r="N16" s="13"/>
      <c r="O16" s="13">
        <v>495772868</v>
      </c>
      <c r="P16" s="13"/>
      <c r="Q16" s="13">
        <v>0</v>
      </c>
      <c r="R16" s="13"/>
      <c r="S16" s="13">
        <v>495772868</v>
      </c>
    </row>
    <row r="17" spans="1:19">
      <c r="A17" s="3" t="s">
        <v>89</v>
      </c>
      <c r="C17" s="6">
        <v>17</v>
      </c>
      <c r="E17" s="3" t="s">
        <v>57</v>
      </c>
      <c r="G17" s="13">
        <v>5</v>
      </c>
      <c r="H17" s="13"/>
      <c r="I17" s="13">
        <v>17146</v>
      </c>
      <c r="J17" s="13"/>
      <c r="K17" s="13">
        <v>0</v>
      </c>
      <c r="L17" s="13"/>
      <c r="M17" s="13">
        <v>17146</v>
      </c>
      <c r="N17" s="13"/>
      <c r="O17" s="13">
        <v>174461</v>
      </c>
      <c r="P17" s="13"/>
      <c r="Q17" s="13">
        <v>0</v>
      </c>
      <c r="R17" s="13"/>
      <c r="S17" s="13">
        <v>174461</v>
      </c>
    </row>
    <row r="18" spans="1:19">
      <c r="A18" s="3" t="s">
        <v>93</v>
      </c>
      <c r="C18" s="6">
        <v>1</v>
      </c>
      <c r="E18" s="3" t="s">
        <v>57</v>
      </c>
      <c r="G18" s="13">
        <v>5</v>
      </c>
      <c r="H18" s="13"/>
      <c r="I18" s="13">
        <v>1309827</v>
      </c>
      <c r="J18" s="13"/>
      <c r="K18" s="13">
        <v>0</v>
      </c>
      <c r="L18" s="13"/>
      <c r="M18" s="13">
        <v>1309827</v>
      </c>
      <c r="N18" s="13"/>
      <c r="O18" s="13">
        <v>8017123</v>
      </c>
      <c r="P18" s="13"/>
      <c r="Q18" s="13">
        <v>0</v>
      </c>
      <c r="R18" s="13"/>
      <c r="S18" s="13">
        <v>8017123</v>
      </c>
    </row>
    <row r="19" spans="1:19">
      <c r="A19" s="3" t="s">
        <v>93</v>
      </c>
      <c r="C19" s="6">
        <v>1</v>
      </c>
      <c r="E19" s="3" t="s">
        <v>57</v>
      </c>
      <c r="G19" s="13">
        <v>22.5</v>
      </c>
      <c r="H19" s="13"/>
      <c r="I19" s="13">
        <v>1789854783</v>
      </c>
      <c r="J19" s="13"/>
      <c r="K19" s="13">
        <v>9145</v>
      </c>
      <c r="L19" s="13"/>
      <c r="M19" s="13">
        <v>1789845638</v>
      </c>
      <c r="N19" s="13"/>
      <c r="O19" s="13">
        <v>5229897591</v>
      </c>
      <c r="P19" s="13"/>
      <c r="Q19" s="13">
        <v>72837</v>
      </c>
      <c r="R19" s="13"/>
      <c r="S19" s="13">
        <v>5229824754</v>
      </c>
    </row>
    <row r="20" spans="1:19">
      <c r="A20" s="3" t="s">
        <v>99</v>
      </c>
      <c r="C20" s="6">
        <v>30</v>
      </c>
      <c r="E20" s="3" t="s">
        <v>57</v>
      </c>
      <c r="G20" s="13">
        <v>5</v>
      </c>
      <c r="H20" s="13"/>
      <c r="I20" s="13">
        <v>30250</v>
      </c>
      <c r="J20" s="13"/>
      <c r="K20" s="13">
        <v>0</v>
      </c>
      <c r="L20" s="13"/>
      <c r="M20" s="13">
        <v>30250</v>
      </c>
      <c r="N20" s="13"/>
      <c r="O20" s="13">
        <v>30250</v>
      </c>
      <c r="P20" s="13"/>
      <c r="Q20" s="13">
        <v>0</v>
      </c>
      <c r="R20" s="13"/>
      <c r="S20" s="13">
        <v>30250</v>
      </c>
    </row>
    <row r="21" spans="1:19">
      <c r="A21" s="3" t="s">
        <v>99</v>
      </c>
      <c r="C21" s="6">
        <v>30</v>
      </c>
      <c r="E21" s="3" t="s">
        <v>57</v>
      </c>
      <c r="G21" s="11">
        <v>22.5</v>
      </c>
      <c r="H21" s="13"/>
      <c r="I21" s="13">
        <v>2446027397</v>
      </c>
      <c r="J21" s="13"/>
      <c r="K21" s="13">
        <v>0</v>
      </c>
      <c r="L21" s="13"/>
      <c r="M21" s="13">
        <v>2446027397</v>
      </c>
      <c r="N21" s="13"/>
      <c r="O21" s="13">
        <v>7179842802</v>
      </c>
      <c r="P21" s="13"/>
      <c r="Q21" s="13">
        <v>3777049</v>
      </c>
      <c r="R21" s="13"/>
      <c r="S21" s="13">
        <v>7176065753</v>
      </c>
    </row>
    <row r="22" spans="1:19">
      <c r="A22" s="3" t="s">
        <v>104</v>
      </c>
      <c r="C22" s="6">
        <v>7</v>
      </c>
      <c r="E22" s="3" t="s">
        <v>57</v>
      </c>
      <c r="G22" s="11">
        <v>22.5</v>
      </c>
      <c r="H22" s="13"/>
      <c r="I22" s="13">
        <v>2038176509</v>
      </c>
      <c r="J22" s="13"/>
      <c r="K22" s="13">
        <v>-1025</v>
      </c>
      <c r="L22" s="13"/>
      <c r="M22" s="13">
        <v>2038177534</v>
      </c>
      <c r="N22" s="13"/>
      <c r="O22" s="13">
        <v>5489207261</v>
      </c>
      <c r="P22" s="13"/>
      <c r="Q22" s="13">
        <v>9352412</v>
      </c>
      <c r="R22" s="13"/>
      <c r="S22" s="13">
        <v>5479854849</v>
      </c>
    </row>
    <row r="23" spans="1:19">
      <c r="A23" s="3" t="s">
        <v>104</v>
      </c>
      <c r="C23" s="6">
        <v>14</v>
      </c>
      <c r="E23" s="3" t="s">
        <v>57</v>
      </c>
      <c r="G23" s="11">
        <v>22.5</v>
      </c>
      <c r="H23" s="13"/>
      <c r="I23" s="13">
        <v>1293672822</v>
      </c>
      <c r="J23" s="13"/>
      <c r="K23" s="13">
        <v>-149490</v>
      </c>
      <c r="L23" s="13"/>
      <c r="M23" s="13">
        <v>1293822312</v>
      </c>
      <c r="N23" s="13"/>
      <c r="O23" s="13">
        <v>3176746001</v>
      </c>
      <c r="P23" s="13"/>
      <c r="Q23" s="13">
        <v>8369424</v>
      </c>
      <c r="R23" s="13"/>
      <c r="S23" s="13">
        <v>3168376577</v>
      </c>
    </row>
    <row r="24" spans="1:19">
      <c r="A24" s="3" t="s">
        <v>93</v>
      </c>
      <c r="C24" s="6">
        <v>30</v>
      </c>
      <c r="E24" s="3" t="s">
        <v>57</v>
      </c>
      <c r="G24" s="11">
        <v>22.5</v>
      </c>
      <c r="H24" s="13"/>
      <c r="I24" s="13">
        <v>1534161249</v>
      </c>
      <c r="J24" s="13"/>
      <c r="K24" s="13">
        <v>229706</v>
      </c>
      <c r="L24" s="13"/>
      <c r="M24" s="13">
        <v>1533931543</v>
      </c>
      <c r="N24" s="13"/>
      <c r="O24" s="13">
        <v>3838221393</v>
      </c>
      <c r="P24" s="13"/>
      <c r="Q24" s="13">
        <v>1829508</v>
      </c>
      <c r="R24" s="13"/>
      <c r="S24" s="13">
        <v>3836391885</v>
      </c>
    </row>
    <row r="25" spans="1:19">
      <c r="A25" s="3" t="s">
        <v>113</v>
      </c>
      <c r="C25" s="6">
        <v>30</v>
      </c>
      <c r="E25" s="3" t="s">
        <v>57</v>
      </c>
      <c r="G25" s="11">
        <v>22.5</v>
      </c>
      <c r="H25" s="13"/>
      <c r="I25" s="13">
        <v>1331967213</v>
      </c>
      <c r="J25" s="13"/>
      <c r="K25" s="13">
        <v>2459016</v>
      </c>
      <c r="L25" s="13"/>
      <c r="M25" s="13">
        <v>1329508197</v>
      </c>
      <c r="N25" s="13"/>
      <c r="O25" s="13">
        <v>1331967213</v>
      </c>
      <c r="P25" s="13"/>
      <c r="Q25" s="13">
        <v>2459016</v>
      </c>
      <c r="R25" s="13"/>
      <c r="S25" s="13">
        <v>1329508197</v>
      </c>
    </row>
    <row r="26" spans="1:19">
      <c r="A26" s="3" t="s">
        <v>57</v>
      </c>
      <c r="C26" s="5" t="s">
        <v>57</v>
      </c>
      <c r="E26" s="3" t="s">
        <v>57</v>
      </c>
      <c r="G26" s="14"/>
      <c r="H26" s="13"/>
      <c r="I26" s="15">
        <f>SUM(I8:I25)</f>
        <v>16110114036</v>
      </c>
      <c r="J26" s="13"/>
      <c r="K26" s="15">
        <f>SUM(K8:K25)</f>
        <v>2547352</v>
      </c>
      <c r="L26" s="13"/>
      <c r="M26" s="15">
        <f>SUM(M8:M25)</f>
        <v>16107566684</v>
      </c>
      <c r="N26" s="13"/>
      <c r="O26" s="15">
        <f>SUM(O8:O25)</f>
        <v>43089467811</v>
      </c>
      <c r="P26" s="13"/>
      <c r="Q26" s="15">
        <f>SUM(Q8:Q25)</f>
        <v>25860246</v>
      </c>
      <c r="R26" s="13"/>
      <c r="S26" s="15">
        <f>SUM(S8:S25)</f>
        <v>43063607565</v>
      </c>
    </row>
    <row r="27" spans="1:19">
      <c r="C27" s="5"/>
      <c r="M27" s="16"/>
      <c r="N27" s="16"/>
      <c r="O27" s="16"/>
      <c r="P27" s="16"/>
      <c r="Q27" s="16"/>
      <c r="R27" s="16"/>
      <c r="S27" s="16"/>
    </row>
    <row r="28" spans="1:19">
      <c r="C28" s="5"/>
    </row>
    <row r="29" spans="1:19">
      <c r="C29" s="5"/>
    </row>
    <row r="30" spans="1:19">
      <c r="C30" s="5"/>
    </row>
    <row r="31" spans="1:19">
      <c r="C31" s="5"/>
      <c r="M31" s="16"/>
      <c r="N31" s="16"/>
      <c r="O31" s="16"/>
      <c r="P31" s="16"/>
      <c r="Q31" s="16"/>
      <c r="R31" s="16"/>
      <c r="S31" s="16"/>
    </row>
    <row r="32" spans="1:19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8"/>
  <sheetViews>
    <sheetView rightToLeft="1" workbookViewId="0">
      <selection activeCell="A22" sqref="A22"/>
    </sheetView>
  </sheetViews>
  <sheetFormatPr defaultRowHeight="24"/>
  <cols>
    <col min="1" max="1" width="35.140625" style="3" bestFit="1" customWidth="1"/>
    <col min="2" max="2" width="1" style="3" customWidth="1"/>
    <col min="3" max="3" width="16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34" style="3" customWidth="1"/>
    <col min="10" max="10" width="1" style="3" customWidth="1"/>
    <col min="11" max="11" width="16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118</v>
      </c>
      <c r="B3" s="1" t="s">
        <v>118</v>
      </c>
      <c r="C3" s="1" t="s">
        <v>118</v>
      </c>
      <c r="D3" s="1" t="s">
        <v>118</v>
      </c>
      <c r="E3" s="1" t="s">
        <v>118</v>
      </c>
      <c r="F3" s="1" t="s">
        <v>118</v>
      </c>
      <c r="G3" s="1" t="s">
        <v>118</v>
      </c>
      <c r="H3" s="1" t="s">
        <v>118</v>
      </c>
      <c r="I3" s="1" t="s">
        <v>118</v>
      </c>
      <c r="J3" s="1" t="s">
        <v>118</v>
      </c>
      <c r="K3" s="1" t="s">
        <v>118</v>
      </c>
      <c r="L3" s="1" t="s">
        <v>118</v>
      </c>
      <c r="M3" s="1" t="s">
        <v>118</v>
      </c>
      <c r="N3" s="1" t="s">
        <v>118</v>
      </c>
      <c r="O3" s="1" t="s">
        <v>118</v>
      </c>
      <c r="P3" s="1" t="s">
        <v>118</v>
      </c>
      <c r="Q3" s="1" t="s">
        <v>118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120</v>
      </c>
      <c r="D6" s="2" t="s">
        <v>120</v>
      </c>
      <c r="E6" s="2" t="s">
        <v>120</v>
      </c>
      <c r="F6" s="2" t="s">
        <v>120</v>
      </c>
      <c r="G6" s="2" t="s">
        <v>120</v>
      </c>
      <c r="H6" s="2" t="s">
        <v>120</v>
      </c>
      <c r="I6" s="2" t="s">
        <v>120</v>
      </c>
      <c r="K6" s="2" t="s">
        <v>121</v>
      </c>
      <c r="L6" s="2" t="s">
        <v>121</v>
      </c>
      <c r="M6" s="2" t="s">
        <v>121</v>
      </c>
      <c r="N6" s="2" t="s">
        <v>121</v>
      </c>
      <c r="O6" s="2" t="s">
        <v>121</v>
      </c>
      <c r="P6" s="2" t="s">
        <v>121</v>
      </c>
      <c r="Q6" s="2" t="s">
        <v>121</v>
      </c>
    </row>
    <row r="7" spans="1:17" ht="24.75">
      <c r="A7" s="2" t="s">
        <v>3</v>
      </c>
      <c r="C7" s="2" t="s">
        <v>7</v>
      </c>
      <c r="E7" s="2" t="s">
        <v>130</v>
      </c>
      <c r="G7" s="2" t="s">
        <v>131</v>
      </c>
      <c r="I7" s="2" t="s">
        <v>132</v>
      </c>
      <c r="K7" s="2" t="s">
        <v>7</v>
      </c>
      <c r="M7" s="2" t="s">
        <v>130</v>
      </c>
      <c r="O7" s="2" t="s">
        <v>131</v>
      </c>
      <c r="Q7" s="2" t="s">
        <v>132</v>
      </c>
    </row>
    <row r="8" spans="1:17">
      <c r="A8" s="3" t="s">
        <v>53</v>
      </c>
      <c r="C8" s="6">
        <v>80000</v>
      </c>
      <c r="D8" s="5"/>
      <c r="E8" s="13">
        <v>72522692879</v>
      </c>
      <c r="F8" s="13"/>
      <c r="G8" s="13">
        <v>72265095675</v>
      </c>
      <c r="H8" s="13"/>
      <c r="I8" s="13">
        <f>E8-G8</f>
        <v>257597204</v>
      </c>
      <c r="J8" s="13"/>
      <c r="K8" s="13">
        <v>80000</v>
      </c>
      <c r="L8" s="13"/>
      <c r="M8" s="13">
        <v>72522692879</v>
      </c>
      <c r="N8" s="13"/>
      <c r="O8" s="13">
        <v>72265095675</v>
      </c>
      <c r="P8" s="13"/>
      <c r="Q8" s="13">
        <f>M8-O8</f>
        <v>257597204</v>
      </c>
    </row>
    <row r="9" spans="1:17">
      <c r="A9" s="3" t="s">
        <v>46</v>
      </c>
      <c r="C9" s="6">
        <v>31853</v>
      </c>
      <c r="D9" s="5"/>
      <c r="E9" s="13">
        <v>27398583095</v>
      </c>
      <c r="F9" s="13"/>
      <c r="G9" s="13">
        <v>27438710601</v>
      </c>
      <c r="H9" s="13"/>
      <c r="I9" s="13">
        <f t="shared" ref="I9:I15" si="0">E9-G9</f>
        <v>-40127506</v>
      </c>
      <c r="J9" s="13"/>
      <c r="K9" s="13">
        <v>31853</v>
      </c>
      <c r="L9" s="13"/>
      <c r="M9" s="13">
        <v>27398583095</v>
      </c>
      <c r="N9" s="13"/>
      <c r="O9" s="13">
        <v>29704736318</v>
      </c>
      <c r="P9" s="13"/>
      <c r="Q9" s="13">
        <f t="shared" ref="Q9:Q15" si="1">M9-O9</f>
        <v>-2306153223</v>
      </c>
    </row>
    <row r="10" spans="1:17">
      <c r="A10" s="3" t="s">
        <v>28</v>
      </c>
      <c r="C10" s="6">
        <v>4300</v>
      </c>
      <c r="D10" s="5"/>
      <c r="E10" s="13">
        <v>3479531220</v>
      </c>
      <c r="F10" s="13"/>
      <c r="G10" s="13">
        <v>3439419492</v>
      </c>
      <c r="H10" s="13"/>
      <c r="I10" s="13">
        <f t="shared" si="0"/>
        <v>40111728</v>
      </c>
      <c r="J10" s="13"/>
      <c r="K10" s="13">
        <v>4300</v>
      </c>
      <c r="L10" s="13"/>
      <c r="M10" s="13">
        <v>3479531220</v>
      </c>
      <c r="N10" s="13"/>
      <c r="O10" s="13">
        <v>3344879630</v>
      </c>
      <c r="P10" s="13"/>
      <c r="Q10" s="13">
        <f t="shared" si="1"/>
        <v>134651590</v>
      </c>
    </row>
    <row r="11" spans="1:17">
      <c r="A11" s="3" t="s">
        <v>32</v>
      </c>
      <c r="C11" s="6">
        <v>28</v>
      </c>
      <c r="D11" s="5"/>
      <c r="E11" s="13">
        <v>22936522</v>
      </c>
      <c r="F11" s="13"/>
      <c r="G11" s="13">
        <v>22837419</v>
      </c>
      <c r="H11" s="13"/>
      <c r="I11" s="13">
        <f t="shared" si="0"/>
        <v>99103</v>
      </c>
      <c r="J11" s="13"/>
      <c r="K11" s="13">
        <v>28</v>
      </c>
      <c r="L11" s="13"/>
      <c r="M11" s="13">
        <v>22936522</v>
      </c>
      <c r="N11" s="13"/>
      <c r="O11" s="13">
        <v>22114591</v>
      </c>
      <c r="P11" s="13"/>
      <c r="Q11" s="13">
        <f t="shared" si="1"/>
        <v>821931</v>
      </c>
    </row>
    <row r="12" spans="1:17">
      <c r="A12" s="3" t="s">
        <v>38</v>
      </c>
      <c r="C12" s="6">
        <v>83390</v>
      </c>
      <c r="D12" s="5"/>
      <c r="E12" s="13">
        <v>78890400592</v>
      </c>
      <c r="F12" s="13"/>
      <c r="G12" s="13">
        <v>77887233969</v>
      </c>
      <c r="H12" s="13"/>
      <c r="I12" s="13">
        <f t="shared" si="0"/>
        <v>1003166623</v>
      </c>
      <c r="J12" s="13"/>
      <c r="K12" s="13">
        <v>83390</v>
      </c>
      <c r="L12" s="13"/>
      <c r="M12" s="13">
        <v>78890400592</v>
      </c>
      <c r="N12" s="13"/>
      <c r="O12" s="13">
        <v>76713212502</v>
      </c>
      <c r="P12" s="13"/>
      <c r="Q12" s="13">
        <f t="shared" si="1"/>
        <v>2177188090</v>
      </c>
    </row>
    <row r="13" spans="1:17">
      <c r="A13" s="3" t="s">
        <v>23</v>
      </c>
      <c r="C13" s="6">
        <v>86400</v>
      </c>
      <c r="D13" s="5"/>
      <c r="E13" s="13">
        <v>102981044574</v>
      </c>
      <c r="F13" s="13"/>
      <c r="G13" s="13">
        <v>99518830100</v>
      </c>
      <c r="H13" s="13"/>
      <c r="I13" s="13">
        <f t="shared" si="0"/>
        <v>3462214474</v>
      </c>
      <c r="J13" s="13"/>
      <c r="K13" s="13">
        <v>86400</v>
      </c>
      <c r="L13" s="13"/>
      <c r="M13" s="13">
        <v>102981044574</v>
      </c>
      <c r="N13" s="13"/>
      <c r="O13" s="13">
        <v>98563944554</v>
      </c>
      <c r="P13" s="13"/>
      <c r="Q13" s="13">
        <f t="shared" si="1"/>
        <v>4417100020</v>
      </c>
    </row>
    <row r="14" spans="1:17">
      <c r="A14" s="3" t="s">
        <v>42</v>
      </c>
      <c r="C14" s="6">
        <v>205000</v>
      </c>
      <c r="D14" s="5"/>
      <c r="E14" s="13">
        <v>176493094827</v>
      </c>
      <c r="F14" s="13"/>
      <c r="G14" s="13">
        <v>176751757936</v>
      </c>
      <c r="H14" s="13"/>
      <c r="I14" s="13">
        <f t="shared" si="0"/>
        <v>-258663109</v>
      </c>
      <c r="J14" s="13"/>
      <c r="K14" s="13">
        <v>205000</v>
      </c>
      <c r="L14" s="13"/>
      <c r="M14" s="13">
        <v>176493094827</v>
      </c>
      <c r="N14" s="13"/>
      <c r="O14" s="13">
        <v>169598964615</v>
      </c>
      <c r="P14" s="13"/>
      <c r="Q14" s="13">
        <f t="shared" si="1"/>
        <v>6894130212</v>
      </c>
    </row>
    <row r="15" spans="1:17">
      <c r="A15" s="3" t="s">
        <v>36</v>
      </c>
      <c r="C15" s="6">
        <v>3100</v>
      </c>
      <c r="D15" s="5"/>
      <c r="E15" s="13">
        <v>2805022497</v>
      </c>
      <c r="F15" s="13"/>
      <c r="G15" s="13">
        <v>2761413403</v>
      </c>
      <c r="H15" s="13"/>
      <c r="I15" s="13">
        <f t="shared" si="0"/>
        <v>43609094</v>
      </c>
      <c r="J15" s="13"/>
      <c r="K15" s="13">
        <v>3100</v>
      </c>
      <c r="L15" s="13"/>
      <c r="M15" s="13">
        <v>2805022497</v>
      </c>
      <c r="N15" s="13"/>
      <c r="O15" s="13">
        <v>2665454798</v>
      </c>
      <c r="P15" s="13"/>
      <c r="Q15" s="13">
        <f t="shared" si="1"/>
        <v>139567699</v>
      </c>
    </row>
    <row r="16" spans="1:17">
      <c r="A16" s="3" t="s">
        <v>57</v>
      </c>
      <c r="C16" s="5" t="s">
        <v>57</v>
      </c>
      <c r="D16" s="5"/>
      <c r="E16" s="7">
        <f>SUM(E8:E15)</f>
        <v>464593306206</v>
      </c>
      <c r="F16" s="5"/>
      <c r="G16" s="7">
        <f>SUM(G8:G15)</f>
        <v>460085298595</v>
      </c>
      <c r="H16" s="5"/>
      <c r="I16" s="7">
        <f>SUM(I8:I15)</f>
        <v>4508007611</v>
      </c>
      <c r="J16" s="5"/>
      <c r="K16" s="5" t="s">
        <v>57</v>
      </c>
      <c r="L16" s="5"/>
      <c r="M16" s="7">
        <f>SUM(M8:M15)</f>
        <v>464593306206</v>
      </c>
      <c r="N16" s="5"/>
      <c r="O16" s="7">
        <f>SUM(O8:O15)</f>
        <v>452878402683</v>
      </c>
      <c r="P16" s="5"/>
      <c r="Q16" s="7">
        <f>SUM(Q8:Q15)</f>
        <v>11714903523</v>
      </c>
    </row>
    <row r="17" spans="3:17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3:17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7"/>
  <sheetViews>
    <sheetView rightToLeft="1" workbookViewId="0">
      <selection activeCell="A19" sqref="A19"/>
    </sheetView>
  </sheetViews>
  <sheetFormatPr defaultRowHeight="24"/>
  <cols>
    <col min="1" max="1" width="40" style="3" bestFit="1" customWidth="1"/>
    <col min="2" max="2" width="1" style="3" customWidth="1"/>
    <col min="3" max="3" width="15" style="3" customWidth="1"/>
    <col min="4" max="4" width="1" style="3" customWidth="1"/>
    <col min="5" max="5" width="20" style="3" customWidth="1"/>
    <col min="6" max="6" width="1" style="3" customWidth="1"/>
    <col min="7" max="7" width="20" style="3" customWidth="1"/>
    <col min="8" max="8" width="1" style="3" customWidth="1"/>
    <col min="9" max="9" width="28" style="3" customWidth="1"/>
    <col min="10" max="10" width="1" style="3" customWidth="1"/>
    <col min="11" max="11" width="16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9.140625" style="3" customWidth="1"/>
    <col min="20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9" ht="24.75">
      <c r="A3" s="1" t="s">
        <v>118</v>
      </c>
      <c r="B3" s="1" t="s">
        <v>118</v>
      </c>
      <c r="C3" s="1" t="s">
        <v>118</v>
      </c>
      <c r="D3" s="1" t="s">
        <v>118</v>
      </c>
      <c r="E3" s="1" t="s">
        <v>118</v>
      </c>
      <c r="F3" s="1" t="s">
        <v>118</v>
      </c>
      <c r="G3" s="1" t="s">
        <v>118</v>
      </c>
      <c r="H3" s="1" t="s">
        <v>118</v>
      </c>
      <c r="I3" s="1" t="s">
        <v>118</v>
      </c>
      <c r="J3" s="1" t="s">
        <v>118</v>
      </c>
      <c r="K3" s="1" t="s">
        <v>118</v>
      </c>
      <c r="L3" s="1" t="s">
        <v>118</v>
      </c>
      <c r="M3" s="1" t="s">
        <v>118</v>
      </c>
      <c r="N3" s="1" t="s">
        <v>118</v>
      </c>
      <c r="O3" s="1" t="s">
        <v>118</v>
      </c>
      <c r="P3" s="1" t="s">
        <v>118</v>
      </c>
      <c r="Q3" s="1" t="s">
        <v>118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9" ht="24.75">
      <c r="A6" s="2" t="s">
        <v>3</v>
      </c>
      <c r="C6" s="2" t="s">
        <v>120</v>
      </c>
      <c r="D6" s="2" t="s">
        <v>120</v>
      </c>
      <c r="E6" s="2" t="s">
        <v>120</v>
      </c>
      <c r="F6" s="2" t="s">
        <v>120</v>
      </c>
      <c r="G6" s="2" t="s">
        <v>120</v>
      </c>
      <c r="H6" s="2" t="s">
        <v>120</v>
      </c>
      <c r="I6" s="2" t="s">
        <v>120</v>
      </c>
      <c r="K6" s="2" t="s">
        <v>121</v>
      </c>
      <c r="L6" s="2" t="s">
        <v>121</v>
      </c>
      <c r="M6" s="2" t="s">
        <v>121</v>
      </c>
      <c r="N6" s="2" t="s">
        <v>121</v>
      </c>
      <c r="O6" s="2" t="s">
        <v>121</v>
      </c>
      <c r="P6" s="2" t="s">
        <v>121</v>
      </c>
      <c r="Q6" s="2" t="s">
        <v>121</v>
      </c>
    </row>
    <row r="7" spans="1:19" ht="24.75">
      <c r="A7" s="2" t="s">
        <v>3</v>
      </c>
      <c r="C7" s="2" t="s">
        <v>7</v>
      </c>
      <c r="E7" s="2" t="s">
        <v>130</v>
      </c>
      <c r="G7" s="2" t="s">
        <v>131</v>
      </c>
      <c r="I7" s="2" t="s">
        <v>133</v>
      </c>
      <c r="K7" s="2" t="s">
        <v>7</v>
      </c>
      <c r="M7" s="2" t="s">
        <v>130</v>
      </c>
      <c r="O7" s="2" t="s">
        <v>131</v>
      </c>
      <c r="Q7" s="2" t="s">
        <v>133</v>
      </c>
    </row>
    <row r="8" spans="1:19">
      <c r="A8" s="3" t="s">
        <v>50</v>
      </c>
      <c r="C8" s="6">
        <v>10512</v>
      </c>
      <c r="D8" s="5"/>
      <c r="E8" s="6">
        <v>9702393926</v>
      </c>
      <c r="F8" s="5"/>
      <c r="G8" s="6">
        <v>9581847591</v>
      </c>
      <c r="H8" s="5"/>
      <c r="I8" s="6">
        <f>E8-G8</f>
        <v>120546335</v>
      </c>
      <c r="J8" s="5"/>
      <c r="K8" s="6">
        <v>10512</v>
      </c>
      <c r="L8" s="5"/>
      <c r="M8" s="6">
        <v>9702393926</v>
      </c>
      <c r="N8" s="5"/>
      <c r="O8" s="6">
        <v>9581847591</v>
      </c>
      <c r="P8" s="5"/>
      <c r="Q8" s="6">
        <f>M8-O8</f>
        <v>120546335</v>
      </c>
      <c r="R8" s="5"/>
      <c r="S8" s="5"/>
    </row>
    <row r="9" spans="1:19">
      <c r="A9" s="3" t="s">
        <v>128</v>
      </c>
      <c r="C9" s="6">
        <v>0</v>
      </c>
      <c r="D9" s="5"/>
      <c r="E9" s="6">
        <v>0</v>
      </c>
      <c r="F9" s="5"/>
      <c r="G9" s="6">
        <v>0</v>
      </c>
      <c r="H9" s="5"/>
      <c r="I9" s="6">
        <f t="shared" ref="I9:I12" si="0">E9-G9</f>
        <v>0</v>
      </c>
      <c r="J9" s="5"/>
      <c r="K9" s="6">
        <v>78404</v>
      </c>
      <c r="L9" s="5"/>
      <c r="M9" s="6">
        <v>78404000000</v>
      </c>
      <c r="N9" s="5"/>
      <c r="O9" s="6">
        <v>78179252228</v>
      </c>
      <c r="P9" s="5"/>
      <c r="Q9" s="6">
        <f t="shared" ref="Q9:Q12" si="1">M9-O9</f>
        <v>224747772</v>
      </c>
      <c r="R9" s="5"/>
      <c r="S9" s="5"/>
    </row>
    <row r="10" spans="1:19">
      <c r="A10" s="3" t="s">
        <v>127</v>
      </c>
      <c r="C10" s="6">
        <v>0</v>
      </c>
      <c r="D10" s="5"/>
      <c r="E10" s="6">
        <v>0</v>
      </c>
      <c r="F10" s="5"/>
      <c r="G10" s="6">
        <v>0</v>
      </c>
      <c r="H10" s="5"/>
      <c r="I10" s="6">
        <f t="shared" si="0"/>
        <v>0</v>
      </c>
      <c r="J10" s="5"/>
      <c r="K10" s="6">
        <v>127296</v>
      </c>
      <c r="L10" s="5"/>
      <c r="M10" s="6">
        <v>127296000000</v>
      </c>
      <c r="N10" s="5"/>
      <c r="O10" s="6">
        <v>126395276273</v>
      </c>
      <c r="P10" s="5"/>
      <c r="Q10" s="6">
        <f t="shared" si="1"/>
        <v>900723727</v>
      </c>
      <c r="R10" s="5"/>
      <c r="S10" s="5"/>
    </row>
    <row r="11" spans="1:19">
      <c r="A11" s="3" t="s">
        <v>38</v>
      </c>
      <c r="C11" s="6">
        <v>0</v>
      </c>
      <c r="D11" s="5"/>
      <c r="E11" s="6">
        <v>0</v>
      </c>
      <c r="F11" s="5"/>
      <c r="G11" s="6">
        <v>0</v>
      </c>
      <c r="H11" s="5"/>
      <c r="I11" s="6">
        <f t="shared" si="0"/>
        <v>0</v>
      </c>
      <c r="J11" s="5"/>
      <c r="K11" s="6">
        <v>9400</v>
      </c>
      <c r="L11" s="5"/>
      <c r="M11" s="6">
        <v>8928475422</v>
      </c>
      <c r="N11" s="5"/>
      <c r="O11" s="6">
        <v>8647370161</v>
      </c>
      <c r="P11" s="5"/>
      <c r="Q11" s="6">
        <f t="shared" si="1"/>
        <v>281105261</v>
      </c>
      <c r="R11" s="5"/>
      <c r="S11" s="5"/>
    </row>
    <row r="12" spans="1:19">
      <c r="A12" s="3" t="s">
        <v>134</v>
      </c>
      <c r="C12" s="6">
        <v>0</v>
      </c>
      <c r="D12" s="5"/>
      <c r="E12" s="6">
        <v>0</v>
      </c>
      <c r="F12" s="5"/>
      <c r="G12" s="6">
        <v>0</v>
      </c>
      <c r="H12" s="5"/>
      <c r="I12" s="6">
        <f t="shared" si="0"/>
        <v>0</v>
      </c>
      <c r="J12" s="5"/>
      <c r="K12" s="6">
        <v>22600</v>
      </c>
      <c r="L12" s="5"/>
      <c r="M12" s="6">
        <v>18099770824</v>
      </c>
      <c r="N12" s="5"/>
      <c r="O12" s="6">
        <v>17771678299</v>
      </c>
      <c r="P12" s="5"/>
      <c r="Q12" s="6">
        <f t="shared" si="1"/>
        <v>328092525</v>
      </c>
      <c r="R12" s="5"/>
      <c r="S12" s="5"/>
    </row>
    <row r="13" spans="1:19">
      <c r="A13" s="3" t="s">
        <v>57</v>
      </c>
      <c r="C13" s="5" t="s">
        <v>57</v>
      </c>
      <c r="D13" s="5"/>
      <c r="E13" s="7">
        <f>SUM(E8:E12)</f>
        <v>9702393926</v>
      </c>
      <c r="F13" s="5"/>
      <c r="G13" s="7">
        <f>SUM(G8:G12)</f>
        <v>9581847591</v>
      </c>
      <c r="H13" s="5"/>
      <c r="I13" s="7">
        <f>SUM(I8:I12)</f>
        <v>120546335</v>
      </c>
      <c r="J13" s="5"/>
      <c r="K13" s="5" t="s">
        <v>57</v>
      </c>
      <c r="L13" s="5"/>
      <c r="M13" s="7">
        <f>SUM(M8:M12)</f>
        <v>242430640172</v>
      </c>
      <c r="N13" s="5"/>
      <c r="O13" s="7">
        <f>SUM(O8:O12)</f>
        <v>240575424552</v>
      </c>
      <c r="P13" s="5"/>
      <c r="Q13" s="7">
        <f>SUM(Q8:Q12)</f>
        <v>1855215620</v>
      </c>
      <c r="R13" s="5"/>
      <c r="S13" s="5"/>
    </row>
    <row r="14" spans="1:19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  <c r="R14" s="5"/>
      <c r="S14" s="5"/>
    </row>
    <row r="15" spans="1:19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  <c r="R15" s="5"/>
      <c r="S15" s="5"/>
    </row>
    <row r="16" spans="1:1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6"/>
      <c r="R16" s="5"/>
      <c r="S16" s="5"/>
    </row>
    <row r="17" spans="3:19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0"/>
  <sheetViews>
    <sheetView rightToLeft="1" workbookViewId="0">
      <selection activeCell="Q9" sqref="Q9"/>
    </sheetView>
  </sheetViews>
  <sheetFormatPr defaultRowHeight="24"/>
  <cols>
    <col min="1" max="1" width="35.14062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19" style="3" customWidth="1"/>
    <col min="8" max="8" width="1" style="3" customWidth="1"/>
    <col min="9" max="9" width="20" style="3" customWidth="1"/>
    <col min="10" max="10" width="1" style="3" customWidth="1"/>
    <col min="11" max="11" width="20" style="3" customWidth="1"/>
    <col min="12" max="12" width="1" style="3" customWidth="1"/>
    <col min="13" max="13" width="21" style="3" customWidth="1"/>
    <col min="14" max="14" width="1" style="3" customWidth="1"/>
    <col min="15" max="15" width="19" style="3" customWidth="1"/>
    <col min="16" max="16" width="1" style="3" customWidth="1"/>
    <col min="17" max="17" width="21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118</v>
      </c>
      <c r="B3" s="1" t="s">
        <v>118</v>
      </c>
      <c r="C3" s="1" t="s">
        <v>118</v>
      </c>
      <c r="D3" s="1" t="s">
        <v>118</v>
      </c>
      <c r="E3" s="1" t="s">
        <v>118</v>
      </c>
      <c r="F3" s="1" t="s">
        <v>118</v>
      </c>
      <c r="G3" s="1" t="s">
        <v>118</v>
      </c>
      <c r="H3" s="1" t="s">
        <v>118</v>
      </c>
      <c r="I3" s="1" t="s">
        <v>118</v>
      </c>
      <c r="J3" s="1" t="s">
        <v>118</v>
      </c>
      <c r="K3" s="1" t="s">
        <v>118</v>
      </c>
      <c r="L3" s="1" t="s">
        <v>118</v>
      </c>
      <c r="M3" s="1" t="s">
        <v>118</v>
      </c>
      <c r="N3" s="1" t="s">
        <v>118</v>
      </c>
      <c r="O3" s="1" t="s">
        <v>118</v>
      </c>
      <c r="P3" s="1" t="s">
        <v>118</v>
      </c>
      <c r="Q3" s="1" t="s">
        <v>118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122</v>
      </c>
      <c r="C6" s="2" t="s">
        <v>120</v>
      </c>
      <c r="D6" s="2" t="s">
        <v>120</v>
      </c>
      <c r="E6" s="2" t="s">
        <v>120</v>
      </c>
      <c r="F6" s="2" t="s">
        <v>120</v>
      </c>
      <c r="G6" s="2" t="s">
        <v>120</v>
      </c>
      <c r="H6" s="2" t="s">
        <v>120</v>
      </c>
      <c r="I6" s="2" t="s">
        <v>120</v>
      </c>
      <c r="K6" s="2" t="s">
        <v>121</v>
      </c>
      <c r="L6" s="2" t="s">
        <v>121</v>
      </c>
      <c r="M6" s="2" t="s">
        <v>121</v>
      </c>
      <c r="N6" s="2" t="s">
        <v>121</v>
      </c>
      <c r="O6" s="2" t="s">
        <v>121</v>
      </c>
      <c r="P6" s="2" t="s">
        <v>121</v>
      </c>
      <c r="Q6" s="2" t="s">
        <v>121</v>
      </c>
    </row>
    <row r="7" spans="1:17" ht="24.75">
      <c r="A7" s="2" t="s">
        <v>122</v>
      </c>
      <c r="C7" s="2" t="s">
        <v>138</v>
      </c>
      <c r="E7" s="2" t="s">
        <v>135</v>
      </c>
      <c r="G7" s="2" t="s">
        <v>136</v>
      </c>
      <c r="I7" s="2" t="s">
        <v>139</v>
      </c>
      <c r="K7" s="2" t="s">
        <v>138</v>
      </c>
      <c r="M7" s="2" t="s">
        <v>135</v>
      </c>
      <c r="O7" s="2" t="s">
        <v>136</v>
      </c>
      <c r="Q7" s="2" t="s">
        <v>139</v>
      </c>
    </row>
    <row r="8" spans="1:17">
      <c r="A8" s="3" t="s">
        <v>50</v>
      </c>
      <c r="C8" s="13">
        <v>10229573</v>
      </c>
      <c r="D8" s="13"/>
      <c r="E8" s="13">
        <v>0</v>
      </c>
      <c r="F8" s="13"/>
      <c r="G8" s="13">
        <v>120546335</v>
      </c>
      <c r="H8" s="13"/>
      <c r="I8" s="13">
        <f>C8+E8+G8</f>
        <v>130775908</v>
      </c>
      <c r="J8" s="13"/>
      <c r="K8" s="13">
        <v>126395605</v>
      </c>
      <c r="L8" s="13"/>
      <c r="M8" s="13">
        <v>0</v>
      </c>
      <c r="N8" s="13"/>
      <c r="O8" s="13">
        <v>120546335</v>
      </c>
      <c r="P8" s="13"/>
      <c r="Q8" s="13">
        <f>K8+M8+O8</f>
        <v>246941940</v>
      </c>
    </row>
    <row r="9" spans="1:17">
      <c r="A9" s="3" t="s">
        <v>128</v>
      </c>
      <c r="C9" s="13">
        <v>0</v>
      </c>
      <c r="D9" s="13"/>
      <c r="E9" s="13">
        <v>0</v>
      </c>
      <c r="F9" s="13"/>
      <c r="G9" s="13">
        <v>0</v>
      </c>
      <c r="H9" s="13"/>
      <c r="I9" s="13">
        <f t="shared" ref="I9:I19" si="0">C9+E9+G9</f>
        <v>0</v>
      </c>
      <c r="J9" s="13"/>
      <c r="K9" s="13">
        <v>241842974</v>
      </c>
      <c r="L9" s="13"/>
      <c r="M9" s="13">
        <v>0</v>
      </c>
      <c r="N9" s="13"/>
      <c r="O9" s="13">
        <v>224747772</v>
      </c>
      <c r="P9" s="13"/>
      <c r="Q9" s="13">
        <f t="shared" ref="Q9:Q19" si="1">K9+M9+O9</f>
        <v>466590746</v>
      </c>
    </row>
    <row r="10" spans="1:17">
      <c r="A10" s="3" t="s">
        <v>127</v>
      </c>
      <c r="C10" s="13">
        <v>0</v>
      </c>
      <c r="D10" s="13"/>
      <c r="E10" s="13">
        <v>0</v>
      </c>
      <c r="F10" s="13"/>
      <c r="G10" s="13">
        <v>0</v>
      </c>
      <c r="H10" s="13"/>
      <c r="I10" s="13">
        <f t="shared" si="0"/>
        <v>0</v>
      </c>
      <c r="J10" s="13"/>
      <c r="K10" s="13">
        <v>1125228633</v>
      </c>
      <c r="L10" s="13"/>
      <c r="M10" s="13">
        <v>0</v>
      </c>
      <c r="N10" s="13"/>
      <c r="O10" s="13">
        <v>900723727</v>
      </c>
      <c r="P10" s="13"/>
      <c r="Q10" s="13">
        <f t="shared" si="1"/>
        <v>2025952360</v>
      </c>
    </row>
    <row r="11" spans="1:17">
      <c r="A11" s="3" t="s">
        <v>38</v>
      </c>
      <c r="C11" s="13">
        <v>1258626279</v>
      </c>
      <c r="D11" s="13"/>
      <c r="E11" s="13">
        <v>1003166623</v>
      </c>
      <c r="F11" s="13"/>
      <c r="G11" s="13">
        <v>0</v>
      </c>
      <c r="H11" s="13"/>
      <c r="I11" s="13">
        <f t="shared" si="0"/>
        <v>2261792902</v>
      </c>
      <c r="J11" s="13"/>
      <c r="K11" s="13">
        <v>3799781950</v>
      </c>
      <c r="L11" s="13"/>
      <c r="M11" s="13">
        <v>2177188090</v>
      </c>
      <c r="N11" s="13"/>
      <c r="O11" s="13">
        <v>281105261</v>
      </c>
      <c r="P11" s="13"/>
      <c r="Q11" s="13">
        <f t="shared" si="1"/>
        <v>6258075301</v>
      </c>
    </row>
    <row r="12" spans="1:17">
      <c r="A12" s="3" t="s">
        <v>134</v>
      </c>
      <c r="C12" s="13">
        <v>0</v>
      </c>
      <c r="D12" s="13"/>
      <c r="E12" s="13">
        <v>0</v>
      </c>
      <c r="F12" s="13"/>
      <c r="G12" s="13">
        <v>0</v>
      </c>
      <c r="H12" s="13"/>
      <c r="I12" s="13">
        <f t="shared" si="0"/>
        <v>0</v>
      </c>
      <c r="J12" s="13"/>
      <c r="K12" s="13">
        <v>0</v>
      </c>
      <c r="L12" s="13"/>
      <c r="M12" s="13">
        <v>0</v>
      </c>
      <c r="N12" s="13"/>
      <c r="O12" s="13">
        <v>328092525</v>
      </c>
      <c r="P12" s="13"/>
      <c r="Q12" s="13">
        <f t="shared" si="1"/>
        <v>328092525</v>
      </c>
    </row>
    <row r="13" spans="1:17">
      <c r="A13" s="3" t="s">
        <v>46</v>
      </c>
      <c r="C13" s="13">
        <v>557089982</v>
      </c>
      <c r="D13" s="13"/>
      <c r="E13" s="13">
        <v>-40127505</v>
      </c>
      <c r="F13" s="13"/>
      <c r="G13" s="13">
        <v>0</v>
      </c>
      <c r="H13" s="13"/>
      <c r="I13" s="13">
        <f t="shared" si="0"/>
        <v>516962477</v>
      </c>
      <c r="J13" s="13"/>
      <c r="K13" s="13">
        <v>1580316781</v>
      </c>
      <c r="L13" s="13"/>
      <c r="M13" s="13">
        <v>-2306153222</v>
      </c>
      <c r="N13" s="13"/>
      <c r="O13" s="13">
        <v>0</v>
      </c>
      <c r="P13" s="13"/>
      <c r="Q13" s="13">
        <f t="shared" si="1"/>
        <v>-725836441</v>
      </c>
    </row>
    <row r="14" spans="1:17">
      <c r="A14" s="3" t="s">
        <v>42</v>
      </c>
      <c r="C14" s="13">
        <v>3012210061</v>
      </c>
      <c r="D14" s="13"/>
      <c r="E14" s="13">
        <v>-258663108</v>
      </c>
      <c r="F14" s="13"/>
      <c r="G14" s="13">
        <v>0</v>
      </c>
      <c r="H14" s="13"/>
      <c r="I14" s="13">
        <f t="shared" si="0"/>
        <v>2753546953</v>
      </c>
      <c r="J14" s="13"/>
      <c r="K14" s="13">
        <v>8991231499</v>
      </c>
      <c r="L14" s="13"/>
      <c r="M14" s="13">
        <v>6894130212</v>
      </c>
      <c r="N14" s="13"/>
      <c r="O14" s="13">
        <v>0</v>
      </c>
      <c r="P14" s="13"/>
      <c r="Q14" s="13">
        <f t="shared" si="1"/>
        <v>15885361711</v>
      </c>
    </row>
    <row r="15" spans="1:17">
      <c r="A15" s="3" t="s">
        <v>53</v>
      </c>
      <c r="C15" s="13">
        <v>474769908</v>
      </c>
      <c r="D15" s="13"/>
      <c r="E15" s="13">
        <v>257597204</v>
      </c>
      <c r="F15" s="13"/>
      <c r="G15" s="13">
        <v>0</v>
      </c>
      <c r="H15" s="13"/>
      <c r="I15" s="13">
        <f t="shared" si="0"/>
        <v>732367112</v>
      </c>
      <c r="J15" s="13"/>
      <c r="K15" s="13">
        <v>474769908</v>
      </c>
      <c r="L15" s="13"/>
      <c r="M15" s="13">
        <v>257597204</v>
      </c>
      <c r="N15" s="13"/>
      <c r="O15" s="13">
        <v>0</v>
      </c>
      <c r="P15" s="13"/>
      <c r="Q15" s="13">
        <f t="shared" si="1"/>
        <v>732367112</v>
      </c>
    </row>
    <row r="16" spans="1:17">
      <c r="A16" s="3" t="s">
        <v>28</v>
      </c>
      <c r="C16" s="13">
        <v>0</v>
      </c>
      <c r="D16" s="13"/>
      <c r="E16" s="13">
        <v>40111728</v>
      </c>
      <c r="F16" s="13"/>
      <c r="G16" s="13">
        <v>0</v>
      </c>
      <c r="H16" s="13"/>
      <c r="I16" s="13">
        <f t="shared" si="0"/>
        <v>40111728</v>
      </c>
      <c r="J16" s="13"/>
      <c r="K16" s="13">
        <v>0</v>
      </c>
      <c r="L16" s="13"/>
      <c r="M16" s="13">
        <v>134651590</v>
      </c>
      <c r="N16" s="13"/>
      <c r="O16" s="13">
        <v>0</v>
      </c>
      <c r="P16" s="13"/>
      <c r="Q16" s="13">
        <f t="shared" si="1"/>
        <v>134651590</v>
      </c>
    </row>
    <row r="17" spans="1:17">
      <c r="A17" s="3" t="s">
        <v>32</v>
      </c>
      <c r="C17" s="13">
        <v>0</v>
      </c>
      <c r="D17" s="13"/>
      <c r="E17" s="13">
        <v>99103</v>
      </c>
      <c r="F17" s="13"/>
      <c r="G17" s="13">
        <v>0</v>
      </c>
      <c r="H17" s="13"/>
      <c r="I17" s="13">
        <f t="shared" si="0"/>
        <v>99103</v>
      </c>
      <c r="J17" s="13"/>
      <c r="K17" s="13">
        <v>0</v>
      </c>
      <c r="L17" s="13"/>
      <c r="M17" s="13">
        <v>821931</v>
      </c>
      <c r="N17" s="13"/>
      <c r="O17" s="13">
        <v>0</v>
      </c>
      <c r="P17" s="13"/>
      <c r="Q17" s="13">
        <f t="shared" si="1"/>
        <v>821931</v>
      </c>
    </row>
    <row r="18" spans="1:17">
      <c r="A18" s="3" t="s">
        <v>23</v>
      </c>
      <c r="C18" s="13">
        <v>0</v>
      </c>
      <c r="D18" s="13"/>
      <c r="E18" s="13">
        <v>3462214474</v>
      </c>
      <c r="F18" s="13"/>
      <c r="G18" s="13">
        <v>0</v>
      </c>
      <c r="H18" s="13"/>
      <c r="I18" s="13">
        <f t="shared" si="0"/>
        <v>3462214474</v>
      </c>
      <c r="J18" s="13"/>
      <c r="K18" s="13">
        <v>0</v>
      </c>
      <c r="L18" s="13"/>
      <c r="M18" s="13">
        <v>4417100020</v>
      </c>
      <c r="N18" s="13"/>
      <c r="O18" s="13">
        <v>0</v>
      </c>
      <c r="P18" s="13"/>
      <c r="Q18" s="13">
        <f t="shared" si="1"/>
        <v>4417100020</v>
      </c>
    </row>
    <row r="19" spans="1:17">
      <c r="A19" s="3" t="s">
        <v>36</v>
      </c>
      <c r="C19" s="13">
        <v>0</v>
      </c>
      <c r="D19" s="13"/>
      <c r="E19" s="13">
        <v>43609094</v>
      </c>
      <c r="F19" s="13"/>
      <c r="G19" s="13">
        <v>0</v>
      </c>
      <c r="H19" s="13"/>
      <c r="I19" s="13">
        <f t="shared" si="0"/>
        <v>43609094</v>
      </c>
      <c r="J19" s="13"/>
      <c r="K19" s="13">
        <v>0</v>
      </c>
      <c r="L19" s="13"/>
      <c r="M19" s="13">
        <v>139567699</v>
      </c>
      <c r="N19" s="13"/>
      <c r="O19" s="13">
        <v>0</v>
      </c>
      <c r="P19" s="13"/>
      <c r="Q19" s="13">
        <f t="shared" si="1"/>
        <v>139567699</v>
      </c>
    </row>
    <row r="20" spans="1:17">
      <c r="A20" s="3" t="s">
        <v>57</v>
      </c>
      <c r="C20" s="7">
        <f>SUM(C8:C19)</f>
        <v>5312925803</v>
      </c>
      <c r="D20" s="5"/>
      <c r="E20" s="7">
        <f>SUM(E8:E19)</f>
        <v>4508007613</v>
      </c>
      <c r="F20" s="5"/>
      <c r="G20" s="7">
        <f>SUM(G8:G19)</f>
        <v>120546335</v>
      </c>
      <c r="H20" s="5"/>
      <c r="I20" s="7">
        <f>SUM(I8:I19)</f>
        <v>9941479751</v>
      </c>
      <c r="J20" s="5"/>
      <c r="K20" s="7">
        <f>SUM(K8:K19)</f>
        <v>16339567350</v>
      </c>
      <c r="L20" s="5"/>
      <c r="M20" s="7">
        <f>SUM(M8:M19)</f>
        <v>11714903524</v>
      </c>
      <c r="N20" s="5"/>
      <c r="O20" s="7">
        <f>SUM(O8:O19)</f>
        <v>1855215620</v>
      </c>
      <c r="P20" s="5"/>
      <c r="Q20" s="7">
        <f>SUM(Q8:Q19)</f>
        <v>29909686494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21"/>
  <sheetViews>
    <sheetView rightToLeft="1" workbookViewId="0">
      <selection activeCell="I6" sqref="I6:K6"/>
    </sheetView>
  </sheetViews>
  <sheetFormatPr defaultRowHeight="24"/>
  <cols>
    <col min="1" max="1" width="32.425781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2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2" ht="24.75">
      <c r="A3" s="1" t="s">
        <v>118</v>
      </c>
      <c r="B3" s="1" t="s">
        <v>118</v>
      </c>
      <c r="C3" s="1" t="s">
        <v>118</v>
      </c>
      <c r="D3" s="1" t="s">
        <v>118</v>
      </c>
      <c r="E3" s="1" t="s">
        <v>118</v>
      </c>
      <c r="F3" s="1" t="s">
        <v>118</v>
      </c>
      <c r="G3" s="1" t="s">
        <v>118</v>
      </c>
      <c r="H3" s="1" t="s">
        <v>118</v>
      </c>
      <c r="I3" s="1" t="s">
        <v>118</v>
      </c>
      <c r="J3" s="1" t="s">
        <v>118</v>
      </c>
      <c r="K3" s="1" t="s">
        <v>118</v>
      </c>
    </row>
    <row r="4" spans="1:12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2" ht="24.75">
      <c r="A6" s="2" t="s">
        <v>140</v>
      </c>
      <c r="B6" s="2" t="s">
        <v>140</v>
      </c>
      <c r="C6" s="2" t="s">
        <v>140</v>
      </c>
      <c r="E6" s="2" t="s">
        <v>120</v>
      </c>
      <c r="F6" s="2" t="s">
        <v>120</v>
      </c>
      <c r="G6" s="2" t="s">
        <v>120</v>
      </c>
      <c r="I6" s="2" t="s">
        <v>121</v>
      </c>
      <c r="J6" s="2" t="s">
        <v>121</v>
      </c>
      <c r="K6" s="2" t="s">
        <v>121</v>
      </c>
    </row>
    <row r="7" spans="1:12" ht="24.75">
      <c r="A7" s="2" t="s">
        <v>141</v>
      </c>
      <c r="C7" s="2" t="s">
        <v>71</v>
      </c>
      <c r="E7" s="2" t="s">
        <v>142</v>
      </c>
      <c r="G7" s="2" t="s">
        <v>143</v>
      </c>
      <c r="I7" s="2" t="s">
        <v>142</v>
      </c>
      <c r="K7" s="2" t="s">
        <v>143</v>
      </c>
    </row>
    <row r="8" spans="1:12">
      <c r="A8" s="3" t="s">
        <v>77</v>
      </c>
      <c r="C8" s="3" t="s">
        <v>78</v>
      </c>
      <c r="E8" s="6">
        <v>7078</v>
      </c>
      <c r="F8" s="5"/>
      <c r="G8" s="12">
        <v>6.5554103969097678E-7</v>
      </c>
      <c r="H8" s="5"/>
      <c r="I8" s="6">
        <v>23498</v>
      </c>
      <c r="J8" s="5"/>
      <c r="K8" s="12">
        <v>8.7843317526578813E-7</v>
      </c>
      <c r="L8" s="5"/>
    </row>
    <row r="9" spans="1:12">
      <c r="A9" s="3" t="s">
        <v>85</v>
      </c>
      <c r="C9" s="3" t="s">
        <v>86</v>
      </c>
      <c r="E9" s="6">
        <v>361963959</v>
      </c>
      <c r="F9" s="5"/>
      <c r="G9" s="12">
        <v>3.3523909298321851E-2</v>
      </c>
      <c r="H9" s="5"/>
      <c r="I9" s="6">
        <v>495772868</v>
      </c>
      <c r="J9" s="5"/>
      <c r="K9" s="12">
        <v>1.8533634124089985E-2</v>
      </c>
      <c r="L9" s="5"/>
    </row>
    <row r="10" spans="1:12">
      <c r="A10" s="3" t="s">
        <v>89</v>
      </c>
      <c r="C10" s="3" t="s">
        <v>90</v>
      </c>
      <c r="E10" s="6">
        <v>17146</v>
      </c>
      <c r="F10" s="5"/>
      <c r="G10" s="12">
        <v>1.5880060280505068E-6</v>
      </c>
      <c r="H10" s="5"/>
      <c r="I10" s="6">
        <v>174461</v>
      </c>
      <c r="J10" s="5"/>
      <c r="K10" s="12">
        <v>6.5219308107091952E-6</v>
      </c>
      <c r="L10" s="5"/>
    </row>
    <row r="11" spans="1:12">
      <c r="A11" s="3" t="s">
        <v>93</v>
      </c>
      <c r="C11" s="3" t="s">
        <v>94</v>
      </c>
      <c r="E11" s="6">
        <v>1309827</v>
      </c>
      <c r="F11" s="5"/>
      <c r="G11" s="12">
        <v>1.213118611748111E-4</v>
      </c>
      <c r="H11" s="5"/>
      <c r="I11" s="6">
        <v>8017123</v>
      </c>
      <c r="J11" s="5"/>
      <c r="K11" s="12">
        <v>2.9970664794392633E-4</v>
      </c>
      <c r="L11" s="5"/>
    </row>
    <row r="12" spans="1:12">
      <c r="A12" s="3" t="s">
        <v>93</v>
      </c>
      <c r="C12" s="3" t="s">
        <v>96</v>
      </c>
      <c r="E12" s="6">
        <v>1789854783</v>
      </c>
      <c r="F12" s="5"/>
      <c r="G12" s="12">
        <v>0.16577045286008585</v>
      </c>
      <c r="H12" s="5"/>
      <c r="I12" s="6">
        <v>5229897591</v>
      </c>
      <c r="J12" s="5"/>
      <c r="K12" s="12">
        <v>0.19551091783032709</v>
      </c>
      <c r="L12" s="5"/>
    </row>
    <row r="13" spans="1:12">
      <c r="A13" s="3" t="s">
        <v>99</v>
      </c>
      <c r="C13" s="3" t="s">
        <v>100</v>
      </c>
      <c r="E13" s="6">
        <v>30250</v>
      </c>
      <c r="F13" s="5"/>
      <c r="G13" s="12">
        <v>2.8016553335196448E-6</v>
      </c>
      <c r="H13" s="5"/>
      <c r="I13" s="6">
        <v>30250</v>
      </c>
      <c r="J13" s="5"/>
      <c r="K13" s="12">
        <v>1.1308453294659158E-6</v>
      </c>
      <c r="L13" s="5"/>
    </row>
    <row r="14" spans="1:12">
      <c r="A14" s="3" t="s">
        <v>99</v>
      </c>
      <c r="C14" s="3" t="s">
        <v>102</v>
      </c>
      <c r="E14" s="6">
        <v>2446027397</v>
      </c>
      <c r="F14" s="5"/>
      <c r="G14" s="12">
        <v>0.22654299843769335</v>
      </c>
      <c r="H14" s="5"/>
      <c r="I14" s="6">
        <v>7179842802</v>
      </c>
      <c r="J14" s="5"/>
      <c r="K14" s="12">
        <v>0.26840633715508017</v>
      </c>
      <c r="L14" s="5"/>
    </row>
    <row r="15" spans="1:12">
      <c r="A15" s="3" t="s">
        <v>104</v>
      </c>
      <c r="C15" s="3" t="s">
        <v>105</v>
      </c>
      <c r="E15" s="6">
        <v>2038176509</v>
      </c>
      <c r="F15" s="5"/>
      <c r="G15" s="12">
        <v>0.18876919296179506</v>
      </c>
      <c r="H15" s="5"/>
      <c r="I15" s="6">
        <v>5489207261</v>
      </c>
      <c r="J15" s="5"/>
      <c r="K15" s="12">
        <v>0.20520477334123116</v>
      </c>
      <c r="L15" s="5"/>
    </row>
    <row r="16" spans="1:12">
      <c r="A16" s="3" t="s">
        <v>104</v>
      </c>
      <c r="C16" s="3" t="s">
        <v>108</v>
      </c>
      <c r="E16" s="6">
        <v>1293672822</v>
      </c>
      <c r="F16" s="5"/>
      <c r="G16" s="12">
        <v>0.11981571443258546</v>
      </c>
      <c r="H16" s="5"/>
      <c r="I16" s="6">
        <v>3176746001</v>
      </c>
      <c r="J16" s="5"/>
      <c r="K16" s="12">
        <v>0.11875730175637605</v>
      </c>
      <c r="L16" s="5"/>
    </row>
    <row r="17" spans="1:12">
      <c r="A17" s="3" t="s">
        <v>93</v>
      </c>
      <c r="C17" s="3" t="s">
        <v>111</v>
      </c>
      <c r="E17" s="6">
        <v>1534161249</v>
      </c>
      <c r="F17" s="5"/>
      <c r="G17" s="12">
        <v>0.14208896018975239</v>
      </c>
      <c r="H17" s="5"/>
      <c r="I17" s="6">
        <v>3838221393</v>
      </c>
      <c r="J17" s="5"/>
      <c r="K17" s="12">
        <v>0.1434854458092632</v>
      </c>
      <c r="L17" s="5"/>
    </row>
    <row r="18" spans="1:12" ht="24.75" thickBot="1">
      <c r="A18" s="3" t="s">
        <v>113</v>
      </c>
      <c r="C18" s="3" t="s">
        <v>114</v>
      </c>
      <c r="E18" s="6">
        <v>1331967213</v>
      </c>
      <c r="F18" s="5"/>
      <c r="G18" s="18">
        <v>0.12336241475618998</v>
      </c>
      <c r="H18" s="5"/>
      <c r="I18" s="6">
        <v>1331967213</v>
      </c>
      <c r="J18" s="5"/>
      <c r="K18" s="18">
        <v>4.9793352126372981E-2</v>
      </c>
      <c r="L18" s="5"/>
    </row>
    <row r="19" spans="1:12" ht="24.75" thickBot="1">
      <c r="A19" s="3" t="s">
        <v>57</v>
      </c>
      <c r="C19" s="3" t="s">
        <v>57</v>
      </c>
      <c r="E19" s="7">
        <f>SUM(E8:E18)</f>
        <v>10797188233</v>
      </c>
      <c r="F19" s="5"/>
      <c r="G19" s="17">
        <f>SUM(G8:G18)</f>
        <v>1</v>
      </c>
      <c r="H19" s="5"/>
      <c r="I19" s="7">
        <f>SUM(I8:I18)</f>
        <v>26749900461</v>
      </c>
      <c r="J19" s="5"/>
      <c r="K19" s="17">
        <f>SUM(K8:K18)</f>
        <v>1</v>
      </c>
      <c r="L19" s="5"/>
    </row>
    <row r="20" spans="1:12" ht="24.75" thickTop="1">
      <c r="E20" s="5"/>
      <c r="F20" s="5"/>
      <c r="G20" s="5"/>
      <c r="H20" s="5"/>
      <c r="I20" s="5"/>
      <c r="J20" s="5"/>
      <c r="K20" s="5"/>
      <c r="L20" s="5"/>
    </row>
    <row r="21" spans="1:12">
      <c r="F21" s="5"/>
      <c r="G21" s="5"/>
      <c r="H21" s="5"/>
      <c r="I21" s="5"/>
      <c r="J21" s="5"/>
      <c r="K21" s="5"/>
      <c r="L21" s="5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K13" sqref="K13"/>
    </sheetView>
  </sheetViews>
  <sheetFormatPr defaultRowHeight="24"/>
  <cols>
    <col min="1" max="1" width="37.42578125" style="3" bestFit="1" customWidth="1"/>
    <col min="2" max="2" width="1" style="3" customWidth="1"/>
    <col min="3" max="3" width="11" style="3" customWidth="1"/>
    <col min="4" max="4" width="1" style="3" customWidth="1"/>
    <col min="5" max="5" width="20.710937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>
      <c r="A3" s="1" t="s">
        <v>118</v>
      </c>
      <c r="B3" s="1" t="s">
        <v>118</v>
      </c>
      <c r="C3" s="1" t="s">
        <v>118</v>
      </c>
      <c r="D3" s="1" t="s">
        <v>118</v>
      </c>
      <c r="E3" s="1" t="s">
        <v>118</v>
      </c>
    </row>
    <row r="4" spans="1: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4.75">
      <c r="C5" s="20" t="s">
        <v>120</v>
      </c>
      <c r="E5" s="4" t="s">
        <v>153</v>
      </c>
    </row>
    <row r="6" spans="1:5" ht="25.5" thickBot="1">
      <c r="A6" s="2" t="s">
        <v>144</v>
      </c>
      <c r="C6" s="2"/>
      <c r="E6" s="19" t="s">
        <v>154</v>
      </c>
    </row>
    <row r="7" spans="1:5" ht="25.5" thickBot="1">
      <c r="A7" s="2" t="s">
        <v>144</v>
      </c>
      <c r="C7" s="2" t="s">
        <v>74</v>
      </c>
      <c r="E7" s="2" t="s">
        <v>74</v>
      </c>
    </row>
    <row r="8" spans="1:5">
      <c r="A8" s="3" t="s">
        <v>145</v>
      </c>
      <c r="C8" s="6">
        <v>0</v>
      </c>
      <c r="D8" s="5"/>
      <c r="E8" s="6">
        <v>16130590</v>
      </c>
    </row>
    <row r="9" spans="1:5" ht="24.75" thickBot="1">
      <c r="A9" s="3" t="s">
        <v>146</v>
      </c>
      <c r="C9" s="6">
        <v>0</v>
      </c>
      <c r="D9" s="5"/>
      <c r="E9" s="6">
        <v>1204371</v>
      </c>
    </row>
    <row r="10" spans="1:5" ht="24.75" thickBot="1">
      <c r="A10" s="3" t="s">
        <v>57</v>
      </c>
      <c r="C10" s="7">
        <f>SUM(C8:C9)</f>
        <v>0</v>
      </c>
      <c r="D10" s="5"/>
      <c r="E10" s="7">
        <f>SUM(E8:E9)</f>
        <v>17334961</v>
      </c>
    </row>
    <row r="11" spans="1:5" ht="24.75" thickTop="1">
      <c r="C11" s="5"/>
      <c r="D11" s="5"/>
      <c r="E11" s="5"/>
    </row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اوراق مشارکت</vt:lpstr>
      <vt:lpstr>تعدیل قیمت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2024-05-24T11:03:15Z</dcterms:modified>
</cp:coreProperties>
</file>