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تغییرات پرتفوی ماهانه\"/>
    </mc:Choice>
  </mc:AlternateContent>
  <xr:revisionPtr revIDLastSave="0" documentId="13_ncr:1_{1C4170C5-AD6B-42CF-BEB0-991CD879274B}" xr6:coauthVersionLast="47" xr6:coauthVersionMax="47" xr10:uidLastSave="{00000000-0000-0000-0000-000000000000}"/>
  <bookViews>
    <workbookView xWindow="-120" yWindow="-120" windowWidth="29040" windowHeight="15720" firstSheet="7" activeTab="13" xr2:uid="{00000000-000D-0000-FFFF-FFFF00000000}"/>
  </bookViews>
  <sheets>
    <sheet name="سهام" sheetId="1" r:id="rId1"/>
    <sheet name="اوراق مشتقه" sheetId="2" r:id="rId2"/>
    <sheet name="اوراق" sheetId="3" r:id="rId3"/>
    <sheet name="تعدیل قیمت" sheetId="4" r:id="rId4"/>
    <sheet name="سپرده" sheetId="6" r:id="rId5"/>
    <sheet name="جمع درآمدها" sheetId="15" r:id="rId6"/>
    <sheet name="درآمد سرمایه‌گذاری در سهام" sheetId="11" r:id="rId7"/>
    <sheet name="درآمد سرمایه گذاری در اوراق بها" sheetId="12" r:id="rId8"/>
    <sheet name="درآمد سپرده بانکی" sheetId="13" r:id="rId9"/>
    <sheet name="سایر درآمدها" sheetId="14" r:id="rId10"/>
    <sheet name="سود اوراق بهادار" sheetId="7" r:id="rId11"/>
    <sheet name="سود سپرده بانکی" sheetId="16" r:id="rId12"/>
    <sheet name="درآمد ناشی از فروش" sheetId="10" r:id="rId13"/>
    <sheet name="درآمد ناشی از تغییر قیمت اوراق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6" l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M22" i="16"/>
  <c r="K22" i="16"/>
  <c r="I22" i="16"/>
  <c r="G22" i="16"/>
  <c r="E22" i="16"/>
  <c r="C22" i="16"/>
  <c r="K2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8" i="13"/>
  <c r="G22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8" i="13"/>
  <c r="K12" i="4"/>
  <c r="C10" i="15" l="1"/>
  <c r="E10" i="14"/>
  <c r="C10" i="14"/>
  <c r="I22" i="13"/>
  <c r="E22" i="13"/>
  <c r="Q20" i="12"/>
  <c r="O20" i="12"/>
  <c r="M20" i="12"/>
  <c r="K20" i="12"/>
  <c r="I20" i="12"/>
  <c r="G20" i="12"/>
  <c r="E20" i="12"/>
  <c r="C20" i="12"/>
  <c r="S9" i="11"/>
  <c r="Q9" i="11"/>
  <c r="O9" i="11"/>
  <c r="M9" i="11"/>
  <c r="I9" i="11"/>
  <c r="G9" i="11"/>
  <c r="E9" i="11"/>
  <c r="C9" i="11"/>
  <c r="Q13" i="10"/>
  <c r="O13" i="10"/>
  <c r="M13" i="10"/>
  <c r="I13" i="10"/>
  <c r="G13" i="10"/>
  <c r="E13" i="10"/>
  <c r="Q17" i="9"/>
  <c r="O17" i="9"/>
  <c r="M17" i="9"/>
  <c r="I17" i="9"/>
  <c r="G17" i="9"/>
  <c r="E17" i="9"/>
  <c r="S15" i="7"/>
  <c r="Q15" i="7"/>
  <c r="O15" i="7"/>
  <c r="M15" i="7"/>
  <c r="K15" i="7"/>
  <c r="I15" i="7"/>
  <c r="I25" i="6"/>
  <c r="G25" i="6"/>
  <c r="E25" i="6"/>
  <c r="C25" i="6"/>
  <c r="AI17" i="3"/>
  <c r="AG17" i="3"/>
  <c r="AA17" i="3"/>
  <c r="W17" i="3"/>
  <c r="S17" i="3"/>
  <c r="Q17" i="3"/>
  <c r="W10" i="1"/>
  <c r="U10" i="1"/>
  <c r="O10" i="1"/>
  <c r="K10" i="1"/>
  <c r="G10" i="1"/>
  <c r="E10" i="1"/>
</calcChain>
</file>

<file path=xl/sharedStrings.xml><?xml version="1.0" encoding="utf-8"?>
<sst xmlns="http://schemas.openxmlformats.org/spreadsheetml/2006/main" count="1297" uniqueCount="165">
  <si>
    <t>صندوق سرمایه‌گذاری ثابت نامی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</si>
  <si>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</si>
  <si>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</si>
  <si>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</si>
  <si>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</si>
  <si>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</si>
  <si>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</si>
  <si>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</si>
  <si>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</si>
  <si>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</si>
  <si>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</si>
  <si>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</si>
  <si>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</si>
  <si>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</si>
  <si>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</si>
  <si>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گروه توسعه مالی مهرآیندگان</t>
  </si>
  <si>
    <t>3.68%</t>
  </si>
  <si>
    <t/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</si>
  <si>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</si>
  <si>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</si>
  <si>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</si>
  <si>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</si>
  <si>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</si>
  <si>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</si>
  <si>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</si>
  <si>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</si>
  <si>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</si>
  <si>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</si>
  <si>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</si>
  <si>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</si>
  <si>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</si>
  <si>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</si>
  <si>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</si>
  <si>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</si>
  <si>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10.09%</t>
  </si>
  <si>
    <t>اسناد خزانه-م10بودجه00-031115</t>
  </si>
  <si>
    <t>1400/06/07</t>
  </si>
  <si>
    <t>1403/11/15</t>
  </si>
  <si>
    <t>0.34%</t>
  </si>
  <si>
    <t>اسنادخزانه-م2بودجه00-031024</t>
  </si>
  <si>
    <t>1400/02/22</t>
  </si>
  <si>
    <t>1403/10/24</t>
  </si>
  <si>
    <t>2.42%</t>
  </si>
  <si>
    <t>اسنادخزانه-م5بودجه00-030626</t>
  </si>
  <si>
    <t>0.27%</t>
  </si>
  <si>
    <t>صکوک اجاره فارس147- 3ماهه18%</t>
  </si>
  <si>
    <t>1399/07/13</t>
  </si>
  <si>
    <t>1403/07/13</t>
  </si>
  <si>
    <t>7.43%</t>
  </si>
  <si>
    <t>صکوک منفعت نفت0312-6ماهه 18/5%</t>
  </si>
  <si>
    <t>1399/12/17</t>
  </si>
  <si>
    <t>1403/12/17</t>
  </si>
  <si>
    <t>6.80%</t>
  </si>
  <si>
    <t>مرابحه عام دولت126-ش.خ031223</t>
  </si>
  <si>
    <t>1401/12/23</t>
  </si>
  <si>
    <t>1403/12/23</t>
  </si>
  <si>
    <t>16.23%</t>
  </si>
  <si>
    <t>مرابحه عام دولت130-ش.خ031110</t>
  </si>
  <si>
    <t>1402/05/10</t>
  </si>
  <si>
    <t>1403/11/10</t>
  </si>
  <si>
    <t>2.52%</t>
  </si>
  <si>
    <t>46.11%</t>
  </si>
  <si>
    <t>قیمت پایانی</t>
  </si>
  <si>
    <t>قیمت پس از تعدیل</t>
  </si>
  <si>
    <t>درصد تعدیل</t>
  </si>
  <si>
    <t>1.83%</t>
  </si>
  <si>
    <t>2.41%</t>
  </si>
  <si>
    <t>-8.81%</t>
  </si>
  <si>
    <t>-8.21%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</si>
  <si>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</si>
  <si>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</si>
  <si>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</si>
  <si>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</si>
  <si>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</si>
  <si>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</si>
  <si>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</si>
  <si>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8298064948</t>
  </si>
  <si>
    <t>0.03%</t>
  </si>
  <si>
    <t>0.26%</t>
  </si>
  <si>
    <t xml:space="preserve">بانک خاورمیانه ظفر </t>
  </si>
  <si>
    <t>1009-10-810-707073712</t>
  </si>
  <si>
    <t>3.13%</t>
  </si>
  <si>
    <t>بانک پاسارگاد هفتم تیر</t>
  </si>
  <si>
    <t>2078100153333331</t>
  </si>
  <si>
    <t>0.09%</t>
  </si>
  <si>
    <t>بانک تجارت کار</t>
  </si>
  <si>
    <t>11146775</t>
  </si>
  <si>
    <t>0.32%</t>
  </si>
  <si>
    <t>0461537573706</t>
  </si>
  <si>
    <t>6.43%</t>
  </si>
  <si>
    <t>بانک اقتصاد نوین اقدسیه</t>
  </si>
  <si>
    <t>216850436900001</t>
  </si>
  <si>
    <t>0.00%</t>
  </si>
  <si>
    <t>216283436900001</t>
  </si>
  <si>
    <t>بانک پاسارگاد هفت تیر</t>
  </si>
  <si>
    <t>207307153333331</t>
  </si>
  <si>
    <t>7.35%</t>
  </si>
  <si>
    <t>207307153333332</t>
  </si>
  <si>
    <t>1402/12/14</t>
  </si>
  <si>
    <t>4.60%</t>
  </si>
  <si>
    <t>0479602140468</t>
  </si>
  <si>
    <t>5.51%</t>
  </si>
  <si>
    <t>بانک خاورمیانه آفریقا</t>
  </si>
  <si>
    <t>100960935000000713</t>
  </si>
  <si>
    <t>4.14%</t>
  </si>
  <si>
    <t>0479602905612</t>
  </si>
  <si>
    <t>0.92%</t>
  </si>
  <si>
    <t>بانک صادرات بورس کالا</t>
  </si>
  <si>
    <t>0407283859007</t>
  </si>
  <si>
    <t>9.65%</t>
  </si>
  <si>
    <t>0407303207004</t>
  </si>
  <si>
    <t>5.06%</t>
  </si>
  <si>
    <t>47.51%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</si>
  <si>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</si>
  <si>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</si>
  <si>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</si>
  <si>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</si>
  <si>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</si>
  <si>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</si>
  <si>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</si>
  <si>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</si>
  <si>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</si>
  <si>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دولت72-ش.خ0311</t>
  </si>
  <si>
    <t>1403/11/13</t>
  </si>
  <si>
    <t>صکوک اجاره معادن212-6ماهه21%</t>
  </si>
  <si>
    <t>اجاره تابان لوتوس14021206</t>
  </si>
  <si>
    <t>1402/12/06</t>
  </si>
  <si>
    <t>بهای فروش</t>
  </si>
  <si>
    <t>ارزش دفتری</t>
  </si>
  <si>
    <t>سود و زیان ناشی از تغییر قیمت</t>
  </si>
  <si>
    <t>سود و زیان ناشی از فروش</t>
  </si>
  <si>
    <t>اسناد خزانه-م9بودجه00-031101</t>
  </si>
  <si>
    <t>درآمد سود سهام</t>
  </si>
  <si>
    <t>درآمد تغییر ارزش</t>
  </si>
  <si>
    <t>درآمد فروش</t>
  </si>
  <si>
    <t>درصد از کل درآمدها</t>
  </si>
  <si>
    <t>-0.39%</t>
  </si>
  <si>
    <t>-0.09%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</si>
  <si>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</si>
  <si>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</si>
  <si>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</si>
  <si>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</si>
  <si>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</si>
  <si>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</si>
  <si>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</si>
  <si>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</si>
  <si>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-0.01%</t>
  </si>
  <si>
    <t>سرمایه‌گذاری در اوراق بهادار</t>
  </si>
  <si>
    <t>50.61%</t>
  </si>
  <si>
    <t>1.18%</t>
  </si>
  <si>
    <t>درآمد سپرده بانکی</t>
  </si>
  <si>
    <t>49.78%</t>
  </si>
  <si>
    <t>1.16%</t>
  </si>
  <si>
    <t>99.99%</t>
  </si>
  <si>
    <t>2.34%</t>
  </si>
  <si>
    <t>اختیارف ت ومهان-6355-03/11/29</t>
  </si>
  <si>
    <t>1403/11/29</t>
  </si>
  <si>
    <t>خالص ارزش فروش تعدیل شده</t>
  </si>
  <si>
    <t>دلایل تعدیل</t>
  </si>
  <si>
    <t>جلوگیری از نوسانات ناگهانی</t>
  </si>
  <si>
    <t>طی تیر ماه</t>
  </si>
  <si>
    <t>از ابتدای سال مالی تا پایان تیر ماه</t>
  </si>
  <si>
    <t>نرخ سود علی الحساب</t>
  </si>
  <si>
    <t xml:space="preserve"> سایر درآمدهای تنزیل سود بانک</t>
  </si>
  <si>
    <t>سایر درآمدها 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</si>
</sst>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"/>
  <sheetViews>
    <sheetView rightToLeft="1" workbookViewId="0">
      <selection activeCell="G15" sqref="G15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1" style="1" customWidth="1"/>
    <col min="4" max="4" width="1" style="1" customWidth="1"/>
    <col min="5" max="5" width="18" style="1" customWidth="1"/>
    <col min="6" max="6" width="1" style="1" customWidth="1"/>
    <col min="7" max="7" width="21.7109375" style="1" bestFit="1" customWidth="1"/>
    <col min="8" max="8" width="1" style="1" customWidth="1"/>
    <col min="9" max="9" width="17" style="1" customWidth="1"/>
    <col min="10" max="10" width="1" style="1" customWidth="1"/>
    <col min="11" max="11" width="21" style="1" customWidth="1"/>
    <col min="12" max="12" width="1" style="1" customWidth="1"/>
    <col min="13" max="13" width="11" style="1" customWidth="1"/>
    <col min="14" max="14" width="1" style="1" customWidth="1"/>
    <col min="15" max="15" width="14" style="1" customWidth="1"/>
    <col min="16" max="16" width="1" style="1" customWidth="1"/>
    <col min="17" max="17" width="17" style="1" customWidth="1"/>
    <col min="18" max="18" width="1" style="1" customWidth="1"/>
    <col min="19" max="19" width="15" style="1" customWidth="1"/>
    <col min="20" max="20" width="1" style="1" customWidth="1"/>
    <col min="21" max="21" width="21" style="1" customWidth="1"/>
    <col min="22" max="22" width="1" style="1" customWidth="1"/>
    <col min="23" max="23" width="23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</row>
    <row r="3" spans="1:25" ht="22.5" x14ac:dyDescent="0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</row>
    <row r="4" spans="1:25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</row>
    <row r="6" spans="1:25" ht="22.5" x14ac:dyDescent="0.5">
      <c r="A6" s="15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2.5" x14ac:dyDescent="0.5">
      <c r="A7" s="15" t="s">
        <v>3</v>
      </c>
      <c r="C7" s="15" t="s">
        <v>7</v>
      </c>
      <c r="E7" s="15" t="s">
        <v>8</v>
      </c>
      <c r="G7" s="15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2.5" x14ac:dyDescent="0.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ht="22.5" x14ac:dyDescent="0.55000000000000004">
      <c r="A9" s="2" t="s">
        <v>15</v>
      </c>
      <c r="C9" s="3">
        <v>0</v>
      </c>
      <c r="E9" s="3">
        <v>0</v>
      </c>
      <c r="G9" s="3">
        <v>0</v>
      </c>
      <c r="I9" s="3">
        <v>7350000</v>
      </c>
      <c r="K9" s="3">
        <v>40094673360</v>
      </c>
      <c r="M9" s="3">
        <v>0</v>
      </c>
      <c r="O9" s="3">
        <v>0</v>
      </c>
      <c r="Q9" s="3">
        <v>7350000</v>
      </c>
      <c r="S9" s="3">
        <v>5475</v>
      </c>
      <c r="U9" s="3">
        <v>40102025252</v>
      </c>
      <c r="W9" s="3">
        <v>40001814562.5</v>
      </c>
      <c r="Y9" s="1" t="s">
        <v>16</v>
      </c>
    </row>
    <row r="10" spans="1:25" x14ac:dyDescent="0.5">
      <c r="A10" s="1" t="s">
        <v>17</v>
      </c>
      <c r="C10" s="1" t="s">
        <v>17</v>
      </c>
      <c r="E10" s="4">
        <f>SUM(E9:E9)</f>
        <v>0</v>
      </c>
      <c r="G10" s="4">
        <f>SUM(G9:G9)</f>
        <v>0</v>
      </c>
      <c r="I10" s="1" t="s">
        <v>17</v>
      </c>
      <c r="K10" s="4">
        <f>SUM(K9:K9)</f>
        <v>40094673360</v>
      </c>
      <c r="M10" s="1" t="s">
        <v>17</v>
      </c>
      <c r="O10" s="4">
        <f>SUM(O9:O9)</f>
        <v>0</v>
      </c>
      <c r="Q10" s="1" t="s">
        <v>17</v>
      </c>
      <c r="S10" s="1" t="s">
        <v>17</v>
      </c>
      <c r="U10" s="4">
        <f>SUM(U9:U9)</f>
        <v>40102025252</v>
      </c>
      <c r="W10" s="4">
        <f>SUM(W9:W9)</f>
        <v>40001814562.5</v>
      </c>
      <c r="Y10" s="5" t="s">
        <v>16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M13" sqref="M13"/>
    </sheetView>
  </sheetViews>
  <sheetFormatPr defaultRowHeight="21.75" x14ac:dyDescent="0.5"/>
  <cols>
    <col min="1" max="1" width="30.140625" style="1" bestFit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16" style="1" customWidth="1"/>
    <col min="8" max="8" width="1" style="1" customWidth="1"/>
    <col min="9" max="9" width="13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16" style="1" customWidth="1"/>
    <col min="16" max="16" width="1" style="1" customWidth="1"/>
    <col min="17" max="17" width="13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2.5" x14ac:dyDescent="0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</row>
    <row r="4" spans="1:17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2.5" x14ac:dyDescent="0.5">
      <c r="A6" s="15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4</v>
      </c>
      <c r="K6" s="15" t="s">
        <v>6</v>
      </c>
      <c r="L6" s="15" t="s">
        <v>6</v>
      </c>
      <c r="M6" s="15" t="s">
        <v>6</v>
      </c>
      <c r="N6" s="15" t="s">
        <v>6</v>
      </c>
      <c r="O6" s="15" t="s">
        <v>6</v>
      </c>
      <c r="P6" s="15" t="s">
        <v>6</v>
      </c>
      <c r="Q6" s="15" t="s">
        <v>6</v>
      </c>
    </row>
    <row r="7" spans="1:17" ht="23.25" thickBot="1" x14ac:dyDescent="0.55000000000000004">
      <c r="A7" s="15" t="s">
        <v>3</v>
      </c>
      <c r="C7" s="15" t="s">
        <v>18</v>
      </c>
      <c r="E7" s="15" t="s">
        <v>19</v>
      </c>
      <c r="G7" s="15" t="s">
        <v>20</v>
      </c>
      <c r="I7" s="15" t="s">
        <v>21</v>
      </c>
      <c r="K7" s="15" t="s">
        <v>18</v>
      </c>
      <c r="M7" s="15" t="s">
        <v>19</v>
      </c>
      <c r="O7" s="15" t="s">
        <v>20</v>
      </c>
      <c r="Q7" s="15" t="s">
        <v>21</v>
      </c>
    </row>
    <row r="8" spans="1:17" x14ac:dyDescent="0.5">
      <c r="A8" s="1" t="s">
        <v>155</v>
      </c>
      <c r="C8" s="1">
        <v>0</v>
      </c>
      <c r="E8" s="1">
        <v>0</v>
      </c>
      <c r="G8" s="1">
        <v>0</v>
      </c>
      <c r="I8" s="1">
        <v>0</v>
      </c>
      <c r="K8" s="3">
        <v>7350000</v>
      </c>
      <c r="L8" s="3"/>
      <c r="M8" s="3">
        <v>6355</v>
      </c>
      <c r="N8" s="3"/>
      <c r="O8" s="3" t="s">
        <v>156</v>
      </c>
      <c r="P8" s="3"/>
      <c r="Q8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L1" workbookViewId="0">
      <selection activeCell="AI23" sqref="AI23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  <c r="Z2" s="16" t="s">
        <v>0</v>
      </c>
      <c r="AA2" s="16" t="s">
        <v>0</v>
      </c>
      <c r="AB2" s="16" t="s">
        <v>0</v>
      </c>
      <c r="AC2" s="16" t="s">
        <v>0</v>
      </c>
      <c r="AD2" s="16" t="s">
        <v>0</v>
      </c>
      <c r="AE2" s="16" t="s">
        <v>0</v>
      </c>
      <c r="AF2" s="16" t="s">
        <v>0</v>
      </c>
      <c r="AG2" s="16" t="s">
        <v>0</v>
      </c>
      <c r="AH2" s="16" t="s">
        <v>0</v>
      </c>
      <c r="AI2" s="16" t="s">
        <v>0</v>
      </c>
      <c r="AJ2" s="16" t="s">
        <v>0</v>
      </c>
      <c r="AK2" s="16" t="s">
        <v>0</v>
      </c>
    </row>
    <row r="3" spans="1:37" ht="22.5" x14ac:dyDescent="0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  <c r="Z3" s="16" t="s">
        <v>1</v>
      </c>
      <c r="AA3" s="16" t="s">
        <v>1</v>
      </c>
      <c r="AB3" s="16" t="s">
        <v>1</v>
      </c>
      <c r="AC3" s="16" t="s">
        <v>1</v>
      </c>
      <c r="AD3" s="16" t="s">
        <v>1</v>
      </c>
      <c r="AE3" s="16" t="s">
        <v>1</v>
      </c>
      <c r="AF3" s="16" t="s">
        <v>1</v>
      </c>
      <c r="AG3" s="16" t="s">
        <v>1</v>
      </c>
      <c r="AH3" s="16" t="s">
        <v>1</v>
      </c>
      <c r="AI3" s="16" t="s">
        <v>1</v>
      </c>
      <c r="AJ3" s="16" t="s">
        <v>1</v>
      </c>
      <c r="AK3" s="16" t="s">
        <v>1</v>
      </c>
    </row>
    <row r="4" spans="1:37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  <c r="Z4" s="16" t="s">
        <v>2</v>
      </c>
      <c r="AA4" s="16" t="s">
        <v>2</v>
      </c>
      <c r="AB4" s="16" t="s">
        <v>2</v>
      </c>
      <c r="AC4" s="16" t="s">
        <v>2</v>
      </c>
      <c r="AD4" s="16" t="s">
        <v>2</v>
      </c>
      <c r="AE4" s="16" t="s">
        <v>2</v>
      </c>
      <c r="AF4" s="16" t="s">
        <v>2</v>
      </c>
      <c r="AG4" s="16" t="s">
        <v>2</v>
      </c>
      <c r="AH4" s="16" t="s">
        <v>2</v>
      </c>
      <c r="AI4" s="16" t="s">
        <v>2</v>
      </c>
      <c r="AJ4" s="16" t="s">
        <v>2</v>
      </c>
      <c r="AK4" s="16" t="s">
        <v>2</v>
      </c>
    </row>
    <row r="6" spans="1:37" ht="22.5" x14ac:dyDescent="0.5">
      <c r="A6" s="15" t="s">
        <v>22</v>
      </c>
      <c r="B6" s="15" t="s">
        <v>22</v>
      </c>
      <c r="C6" s="15" t="s">
        <v>22</v>
      </c>
      <c r="D6" s="15" t="s">
        <v>22</v>
      </c>
      <c r="E6" s="15" t="s">
        <v>22</v>
      </c>
      <c r="F6" s="15" t="s">
        <v>22</v>
      </c>
      <c r="G6" s="15" t="s">
        <v>22</v>
      </c>
      <c r="H6" s="15" t="s">
        <v>22</v>
      </c>
      <c r="I6" s="15" t="s">
        <v>22</v>
      </c>
      <c r="J6" s="15" t="s">
        <v>22</v>
      </c>
      <c r="K6" s="15" t="s">
        <v>22</v>
      </c>
      <c r="L6" s="15" t="s">
        <v>22</v>
      </c>
      <c r="M6" s="15" t="s">
        <v>22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2.5" x14ac:dyDescent="0.5">
      <c r="A7" s="15" t="s">
        <v>23</v>
      </c>
      <c r="C7" s="15" t="s">
        <v>24</v>
      </c>
      <c r="E7" s="15" t="s">
        <v>25</v>
      </c>
      <c r="G7" s="15" t="s">
        <v>26</v>
      </c>
      <c r="I7" s="15" t="s">
        <v>27</v>
      </c>
      <c r="K7" s="15" t="s">
        <v>28</v>
      </c>
      <c r="M7" s="15" t="s">
        <v>21</v>
      </c>
      <c r="O7" s="15" t="s">
        <v>7</v>
      </c>
      <c r="Q7" s="15" t="s">
        <v>8</v>
      </c>
      <c r="S7" s="15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5" t="s">
        <v>7</v>
      </c>
      <c r="AE7" s="15" t="s">
        <v>29</v>
      </c>
      <c r="AG7" s="15" t="s">
        <v>8</v>
      </c>
      <c r="AI7" s="15" t="s">
        <v>9</v>
      </c>
      <c r="AK7" s="15" t="s">
        <v>13</v>
      </c>
    </row>
    <row r="8" spans="1:37" ht="22.5" x14ac:dyDescent="0.5">
      <c r="A8" s="15" t="s">
        <v>23</v>
      </c>
      <c r="C8" s="15" t="s">
        <v>24</v>
      </c>
      <c r="E8" s="15" t="s">
        <v>25</v>
      </c>
      <c r="G8" s="15" t="s">
        <v>26</v>
      </c>
      <c r="I8" s="15" t="s">
        <v>27</v>
      </c>
      <c r="K8" s="15" t="s">
        <v>28</v>
      </c>
      <c r="M8" s="15" t="s">
        <v>21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29</v>
      </c>
      <c r="AG8" s="15" t="s">
        <v>8</v>
      </c>
      <c r="AI8" s="15" t="s">
        <v>9</v>
      </c>
      <c r="AK8" s="15" t="s">
        <v>13</v>
      </c>
    </row>
    <row r="9" spans="1:37" ht="22.5" x14ac:dyDescent="0.55000000000000004">
      <c r="A9" s="2" t="s">
        <v>30</v>
      </c>
      <c r="C9" s="1" t="s">
        <v>31</v>
      </c>
      <c r="E9" s="1" t="s">
        <v>31</v>
      </c>
      <c r="G9" s="1" t="s">
        <v>32</v>
      </c>
      <c r="I9" s="1" t="s">
        <v>33</v>
      </c>
      <c r="K9" s="3">
        <v>0</v>
      </c>
      <c r="M9" s="3">
        <v>0</v>
      </c>
      <c r="O9" s="3">
        <v>86400</v>
      </c>
      <c r="Q9" s="3">
        <v>100161780680</v>
      </c>
      <c r="S9" s="3">
        <v>106232941238</v>
      </c>
      <c r="U9" s="3">
        <v>0</v>
      </c>
      <c r="W9" s="3">
        <v>0</v>
      </c>
      <c r="Y9" s="3">
        <v>0</v>
      </c>
      <c r="AA9" s="3">
        <v>0</v>
      </c>
      <c r="AC9" s="3">
        <v>86400</v>
      </c>
      <c r="AE9" s="3">
        <v>1271927</v>
      </c>
      <c r="AG9" s="3">
        <v>100161780680</v>
      </c>
      <c r="AI9" s="3">
        <v>109814819292</v>
      </c>
      <c r="AK9" s="1" t="s">
        <v>34</v>
      </c>
    </row>
    <row r="10" spans="1:37" ht="22.5" x14ac:dyDescent="0.55000000000000004">
      <c r="A10" s="2" t="s">
        <v>35</v>
      </c>
      <c r="C10" s="1" t="s">
        <v>31</v>
      </c>
      <c r="E10" s="1" t="s">
        <v>31</v>
      </c>
      <c r="G10" s="1" t="s">
        <v>36</v>
      </c>
      <c r="I10" s="1" t="s">
        <v>37</v>
      </c>
      <c r="K10" s="3">
        <v>0</v>
      </c>
      <c r="M10" s="3">
        <v>0</v>
      </c>
      <c r="O10" s="3">
        <v>4300</v>
      </c>
      <c r="Q10" s="3">
        <v>2600579281</v>
      </c>
      <c r="S10" s="3">
        <v>3654294539</v>
      </c>
      <c r="U10" s="3">
        <v>0</v>
      </c>
      <c r="W10" s="3">
        <v>0</v>
      </c>
      <c r="Y10" s="3">
        <v>0</v>
      </c>
      <c r="AA10" s="3">
        <v>0</v>
      </c>
      <c r="AC10" s="3">
        <v>4300</v>
      </c>
      <c r="AE10" s="3">
        <v>864840</v>
      </c>
      <c r="AG10" s="3">
        <v>2600579281</v>
      </c>
      <c r="AI10" s="3">
        <v>3718137965</v>
      </c>
      <c r="AK10" s="1" t="s">
        <v>38</v>
      </c>
    </row>
    <row r="11" spans="1:37" ht="22.5" x14ac:dyDescent="0.55000000000000004">
      <c r="A11" s="2" t="s">
        <v>39</v>
      </c>
      <c r="C11" s="1" t="s">
        <v>31</v>
      </c>
      <c r="E11" s="1" t="s">
        <v>31</v>
      </c>
      <c r="G11" s="1" t="s">
        <v>40</v>
      </c>
      <c r="I11" s="1" t="s">
        <v>41</v>
      </c>
      <c r="K11" s="3">
        <v>0</v>
      </c>
      <c r="M11" s="3">
        <v>0</v>
      </c>
      <c r="O11" s="3">
        <v>30028</v>
      </c>
      <c r="Q11" s="3">
        <v>24864089655</v>
      </c>
      <c r="S11" s="3">
        <v>25867735702</v>
      </c>
      <c r="U11" s="3">
        <v>0</v>
      </c>
      <c r="W11" s="3">
        <v>0</v>
      </c>
      <c r="Y11" s="3">
        <v>0</v>
      </c>
      <c r="AA11" s="3">
        <v>0</v>
      </c>
      <c r="AC11" s="3">
        <v>30028</v>
      </c>
      <c r="AE11" s="3">
        <v>877540</v>
      </c>
      <c r="AG11" s="3">
        <v>24864089655</v>
      </c>
      <c r="AI11" s="3">
        <v>26345995042</v>
      </c>
      <c r="AK11" s="1" t="s">
        <v>42</v>
      </c>
    </row>
    <row r="12" spans="1:37" ht="22.5" x14ac:dyDescent="0.55000000000000004">
      <c r="A12" s="2" t="s">
        <v>43</v>
      </c>
      <c r="C12" s="1" t="s">
        <v>31</v>
      </c>
      <c r="E12" s="1" t="s">
        <v>31</v>
      </c>
      <c r="G12" s="1" t="s">
        <v>40</v>
      </c>
      <c r="I12" s="1" t="s">
        <v>41</v>
      </c>
      <c r="K12" s="3">
        <v>0</v>
      </c>
      <c r="M12" s="3">
        <v>0</v>
      </c>
      <c r="O12" s="3">
        <v>3100</v>
      </c>
      <c r="Q12" s="3">
        <v>2088384739</v>
      </c>
      <c r="S12" s="3">
        <v>2903119714</v>
      </c>
      <c r="U12" s="3">
        <v>0</v>
      </c>
      <c r="W12" s="3">
        <v>0</v>
      </c>
      <c r="Y12" s="3">
        <v>0</v>
      </c>
      <c r="AA12" s="3">
        <v>0</v>
      </c>
      <c r="AC12" s="3">
        <v>3100</v>
      </c>
      <c r="AE12" s="3">
        <v>958710</v>
      </c>
      <c r="AG12" s="3">
        <v>2088384739</v>
      </c>
      <c r="AI12" s="3">
        <v>2971462324</v>
      </c>
      <c r="AK12" s="1" t="s">
        <v>44</v>
      </c>
    </row>
    <row r="13" spans="1:37" ht="22.5" x14ac:dyDescent="0.55000000000000004">
      <c r="A13" s="2" t="s">
        <v>45</v>
      </c>
      <c r="C13" s="1" t="s">
        <v>31</v>
      </c>
      <c r="E13" s="1" t="s">
        <v>31</v>
      </c>
      <c r="G13" s="1" t="s">
        <v>46</v>
      </c>
      <c r="I13" s="1" t="s">
        <v>47</v>
      </c>
      <c r="K13" s="3">
        <v>18</v>
      </c>
      <c r="M13" s="3">
        <v>18</v>
      </c>
      <c r="O13" s="3">
        <v>83390</v>
      </c>
      <c r="Q13" s="3">
        <v>77833213559</v>
      </c>
      <c r="S13" s="3">
        <v>79824866310</v>
      </c>
      <c r="U13" s="3">
        <v>0</v>
      </c>
      <c r="W13" s="3">
        <v>0</v>
      </c>
      <c r="Y13" s="3">
        <v>0</v>
      </c>
      <c r="AA13" s="3">
        <v>0</v>
      </c>
      <c r="AC13" s="3">
        <v>83390</v>
      </c>
      <c r="AE13" s="3">
        <v>969749</v>
      </c>
      <c r="AG13" s="3">
        <v>77833213559</v>
      </c>
      <c r="AI13" s="3">
        <v>80852711899</v>
      </c>
      <c r="AK13" s="1" t="s">
        <v>48</v>
      </c>
    </row>
    <row r="14" spans="1:37" ht="22.5" x14ac:dyDescent="0.55000000000000004">
      <c r="A14" s="2" t="s">
        <v>49</v>
      </c>
      <c r="C14" s="1" t="s">
        <v>31</v>
      </c>
      <c r="E14" s="1" t="s">
        <v>31</v>
      </c>
      <c r="G14" s="1" t="s">
        <v>50</v>
      </c>
      <c r="I14" s="1" t="s">
        <v>51</v>
      </c>
      <c r="K14" s="3">
        <v>18.5</v>
      </c>
      <c r="M14" s="3">
        <v>18.5</v>
      </c>
      <c r="O14" s="3">
        <v>80000</v>
      </c>
      <c r="Q14" s="3">
        <v>72265095675</v>
      </c>
      <c r="S14" s="3">
        <v>73228564916</v>
      </c>
      <c r="U14" s="3">
        <v>0</v>
      </c>
      <c r="W14" s="3">
        <v>0</v>
      </c>
      <c r="Y14" s="3">
        <v>0</v>
      </c>
      <c r="AA14" s="3">
        <v>0</v>
      </c>
      <c r="AC14" s="3">
        <v>80000</v>
      </c>
      <c r="AE14" s="3">
        <v>924936</v>
      </c>
      <c r="AG14" s="3">
        <v>72265095675</v>
      </c>
      <c r="AI14" s="3">
        <v>73981468428</v>
      </c>
      <c r="AK14" s="1" t="s">
        <v>52</v>
      </c>
    </row>
    <row r="15" spans="1:37" ht="22.5" x14ac:dyDescent="0.55000000000000004">
      <c r="A15" s="2" t="s">
        <v>53</v>
      </c>
      <c r="C15" s="1" t="s">
        <v>31</v>
      </c>
      <c r="E15" s="1" t="s">
        <v>31</v>
      </c>
      <c r="G15" s="1" t="s">
        <v>54</v>
      </c>
      <c r="I15" s="1" t="s">
        <v>55</v>
      </c>
      <c r="K15" s="3">
        <v>18</v>
      </c>
      <c r="M15" s="3">
        <v>18</v>
      </c>
      <c r="O15" s="3">
        <v>205000</v>
      </c>
      <c r="Q15" s="3">
        <v>187093345701</v>
      </c>
      <c r="S15" s="3">
        <v>176162899686</v>
      </c>
      <c r="U15" s="3">
        <v>0</v>
      </c>
      <c r="W15" s="3">
        <v>0</v>
      </c>
      <c r="Y15" s="3">
        <v>0</v>
      </c>
      <c r="AA15" s="3">
        <v>0</v>
      </c>
      <c r="AC15" s="3">
        <v>205000</v>
      </c>
      <c r="AE15" s="3">
        <v>861612</v>
      </c>
      <c r="AG15" s="3">
        <v>187093345701</v>
      </c>
      <c r="AI15" s="3">
        <v>176598445729</v>
      </c>
      <c r="AK15" s="1" t="s">
        <v>56</v>
      </c>
    </row>
    <row r="16" spans="1:37" ht="22.5" x14ac:dyDescent="0.55000000000000004">
      <c r="A16" s="2" t="s">
        <v>57</v>
      </c>
      <c r="C16" s="1" t="s">
        <v>31</v>
      </c>
      <c r="E16" s="1" t="s">
        <v>31</v>
      </c>
      <c r="G16" s="1" t="s">
        <v>58</v>
      </c>
      <c r="I16" s="1" t="s">
        <v>59</v>
      </c>
      <c r="K16" s="3">
        <v>20.5</v>
      </c>
      <c r="M16" s="3">
        <v>20.5</v>
      </c>
      <c r="O16" s="3">
        <v>31853</v>
      </c>
      <c r="Q16" s="3">
        <v>30006185683</v>
      </c>
      <c r="S16" s="3">
        <v>27347277213</v>
      </c>
      <c r="U16" s="3">
        <v>0</v>
      </c>
      <c r="W16" s="3">
        <v>0</v>
      </c>
      <c r="Y16" s="3">
        <v>0</v>
      </c>
      <c r="AA16" s="3">
        <v>0</v>
      </c>
      <c r="AC16" s="3">
        <v>31853</v>
      </c>
      <c r="AE16" s="3">
        <v>860826</v>
      </c>
      <c r="AG16" s="3">
        <v>30006185683</v>
      </c>
      <c r="AI16" s="3">
        <v>27414920722</v>
      </c>
      <c r="AK16" s="1" t="s">
        <v>60</v>
      </c>
    </row>
    <row r="17" spans="1:37" x14ac:dyDescent="0.5">
      <c r="A17" s="1" t="s">
        <v>17</v>
      </c>
      <c r="C17" s="1" t="s">
        <v>17</v>
      </c>
      <c r="E17" s="1" t="s">
        <v>17</v>
      </c>
      <c r="G17" s="1" t="s">
        <v>17</v>
      </c>
      <c r="I17" s="1" t="s">
        <v>17</v>
      </c>
      <c r="K17" s="1" t="s">
        <v>17</v>
      </c>
      <c r="M17" s="1" t="s">
        <v>17</v>
      </c>
      <c r="O17" s="1" t="s">
        <v>17</v>
      </c>
      <c r="Q17" s="4">
        <f>SUM(Q9:Q16)</f>
        <v>496912674973</v>
      </c>
      <c r="S17" s="4">
        <f>SUM(S9:S16)</f>
        <v>495221699318</v>
      </c>
      <c r="U17" s="1" t="s">
        <v>17</v>
      </c>
      <c r="W17" s="4">
        <f>SUM(W9:W16)</f>
        <v>0</v>
      </c>
      <c r="Y17" s="1" t="s">
        <v>17</v>
      </c>
      <c r="AA17" s="4">
        <f>SUM(AA9:AA16)</f>
        <v>0</v>
      </c>
      <c r="AC17" s="1" t="s">
        <v>17</v>
      </c>
      <c r="AE17" s="1" t="s">
        <v>17</v>
      </c>
      <c r="AG17" s="4">
        <f>SUM(AG9:AG16)</f>
        <v>496912674973</v>
      </c>
      <c r="AI17" s="4">
        <f>SUM(AI9:AI16)</f>
        <v>501697961401</v>
      </c>
      <c r="AK17" s="5" t="s">
        <v>61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3"/>
  <sheetViews>
    <sheetView rightToLeft="1" topLeftCell="A7" workbookViewId="0">
      <selection activeCell="C15" sqref="C15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6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16" style="1" customWidth="1"/>
    <col min="10" max="10" width="1" style="1" customWidth="1"/>
    <col min="11" max="11" width="30.85546875" style="1" bestFit="1" customWidth="1"/>
    <col min="12" max="12" width="1" style="1" customWidth="1"/>
    <col min="13" max="13" width="42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</row>
    <row r="3" spans="1:13" ht="22.5" x14ac:dyDescent="0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</row>
    <row r="4" spans="1:13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</row>
    <row r="6" spans="1:13" ht="22.5" x14ac:dyDescent="0.5">
      <c r="A6" s="15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</row>
    <row r="7" spans="1:13" ht="22.5" x14ac:dyDescent="0.5">
      <c r="A7" s="15" t="s">
        <v>3</v>
      </c>
      <c r="C7" s="15" t="s">
        <v>7</v>
      </c>
      <c r="E7" s="15" t="s">
        <v>62</v>
      </c>
      <c r="G7" s="15" t="s">
        <v>63</v>
      </c>
      <c r="I7" s="15" t="s">
        <v>64</v>
      </c>
      <c r="K7" s="6" t="s">
        <v>157</v>
      </c>
      <c r="M7" s="6" t="s">
        <v>158</v>
      </c>
    </row>
    <row r="8" spans="1:13" ht="22.5" x14ac:dyDescent="0.55000000000000004">
      <c r="A8" s="2" t="s">
        <v>45</v>
      </c>
      <c r="C8" s="3">
        <v>83390</v>
      </c>
      <c r="E8" s="3">
        <v>952320</v>
      </c>
      <c r="G8" s="3">
        <v>969749</v>
      </c>
      <c r="I8" s="1" t="s">
        <v>65</v>
      </c>
      <c r="K8" s="3">
        <v>80867369110</v>
      </c>
      <c r="M8" s="1" t="s">
        <v>159</v>
      </c>
    </row>
    <row r="9" spans="1:13" ht="22.5" x14ac:dyDescent="0.55000000000000004">
      <c r="A9" s="2" t="s">
        <v>49</v>
      </c>
      <c r="C9" s="3">
        <v>80000</v>
      </c>
      <c r="E9" s="3">
        <v>903150</v>
      </c>
      <c r="G9" s="3">
        <v>924936</v>
      </c>
      <c r="I9" s="1" t="s">
        <v>66</v>
      </c>
      <c r="K9" s="3">
        <v>73994880000</v>
      </c>
      <c r="M9" s="1" t="s">
        <v>159</v>
      </c>
    </row>
    <row r="10" spans="1:13" ht="22.5" x14ac:dyDescent="0.55000000000000004">
      <c r="A10" s="2" t="s">
        <v>53</v>
      </c>
      <c r="C10" s="3">
        <v>205000</v>
      </c>
      <c r="E10" s="3">
        <v>944860</v>
      </c>
      <c r="G10" s="3">
        <v>861612</v>
      </c>
      <c r="I10" s="1" t="s">
        <v>67</v>
      </c>
      <c r="K10" s="3">
        <v>176630460000</v>
      </c>
      <c r="M10" s="1" t="s">
        <v>159</v>
      </c>
    </row>
    <row r="11" spans="1:13" ht="22.5" x14ac:dyDescent="0.55000000000000004">
      <c r="A11" s="2" t="s">
        <v>57</v>
      </c>
      <c r="C11" s="3">
        <v>31853</v>
      </c>
      <c r="E11" s="3">
        <v>937800</v>
      </c>
      <c r="G11" s="3">
        <v>860826</v>
      </c>
      <c r="I11" s="1" t="s">
        <v>68</v>
      </c>
      <c r="K11" s="3">
        <v>27419890578</v>
      </c>
      <c r="M11" s="1" t="s">
        <v>159</v>
      </c>
    </row>
    <row r="12" spans="1:13" ht="22.5" thickBot="1" x14ac:dyDescent="0.55000000000000004">
      <c r="K12" s="7">
        <f>SUM(K8:K11)</f>
        <v>358912599688</v>
      </c>
    </row>
    <row r="13" spans="1:13" ht="22.5" thickTop="1" x14ac:dyDescent="0.5"/>
  </sheetData>
  <mergeCells count="9"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5"/>
  <sheetViews>
    <sheetView rightToLeft="1" topLeftCell="A4" workbookViewId="0">
      <selection activeCell="K17" sqref="K17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</row>
    <row r="3" spans="1:11" ht="22.5" x14ac:dyDescent="0.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</row>
    <row r="4" spans="1:11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</row>
    <row r="6" spans="1:11" ht="23.25" thickBot="1" x14ac:dyDescent="0.55000000000000004">
      <c r="A6" s="15" t="s">
        <v>70</v>
      </c>
      <c r="C6" s="15" t="s">
        <v>4</v>
      </c>
      <c r="E6" s="15" t="s">
        <v>5</v>
      </c>
      <c r="F6" s="15" t="s">
        <v>5</v>
      </c>
      <c r="G6" s="15" t="s">
        <v>5</v>
      </c>
      <c r="I6" s="15" t="s">
        <v>6</v>
      </c>
      <c r="J6" s="15" t="s">
        <v>6</v>
      </c>
      <c r="K6" s="15" t="s">
        <v>6</v>
      </c>
    </row>
    <row r="7" spans="1:11" ht="23.25" thickBot="1" x14ac:dyDescent="0.55000000000000004">
      <c r="A7" s="15" t="s">
        <v>70</v>
      </c>
      <c r="C7" s="15" t="s">
        <v>72</v>
      </c>
      <c r="E7" s="15" t="s">
        <v>73</v>
      </c>
      <c r="G7" s="15" t="s">
        <v>74</v>
      </c>
      <c r="I7" s="15" t="s">
        <v>72</v>
      </c>
      <c r="K7" s="15" t="s">
        <v>69</v>
      </c>
    </row>
    <row r="8" spans="1:11" ht="22.5" x14ac:dyDescent="0.55000000000000004">
      <c r="A8" s="2" t="s">
        <v>75</v>
      </c>
      <c r="C8" s="3">
        <v>4531261</v>
      </c>
      <c r="D8" s="3"/>
      <c r="E8" s="3">
        <v>79000019189</v>
      </c>
      <c r="F8" s="3"/>
      <c r="G8" s="3">
        <v>78701500000</v>
      </c>
      <c r="H8" s="3"/>
      <c r="I8" s="3">
        <v>303050450</v>
      </c>
      <c r="K8" s="1" t="s">
        <v>77</v>
      </c>
    </row>
    <row r="9" spans="1:11" ht="22.5" x14ac:dyDescent="0.55000000000000004">
      <c r="A9" s="2" t="s">
        <v>75</v>
      </c>
      <c r="C9" s="3">
        <v>17413363</v>
      </c>
      <c r="D9" s="3"/>
      <c r="E9" s="3">
        <v>3510610000</v>
      </c>
      <c r="F9" s="3"/>
      <c r="G9" s="3">
        <v>680319410</v>
      </c>
      <c r="H9" s="3"/>
      <c r="I9" s="3">
        <v>2847703953</v>
      </c>
      <c r="K9" s="1" t="s">
        <v>78</v>
      </c>
    </row>
    <row r="10" spans="1:11" ht="22.5" x14ac:dyDescent="0.55000000000000004">
      <c r="A10" s="2" t="s">
        <v>79</v>
      </c>
      <c r="C10" s="3">
        <v>21480182107</v>
      </c>
      <c r="D10" s="3"/>
      <c r="E10" s="3">
        <v>331393130385</v>
      </c>
      <c r="F10" s="3"/>
      <c r="G10" s="3">
        <v>318851178234</v>
      </c>
      <c r="H10" s="3"/>
      <c r="I10" s="3">
        <v>34022134258</v>
      </c>
      <c r="K10" s="1" t="s">
        <v>81</v>
      </c>
    </row>
    <row r="11" spans="1:11" ht="22.5" x14ac:dyDescent="0.55000000000000004">
      <c r="A11" s="2" t="s">
        <v>82</v>
      </c>
      <c r="C11" s="3">
        <v>132159651</v>
      </c>
      <c r="D11" s="3"/>
      <c r="E11" s="3">
        <v>17247905113</v>
      </c>
      <c r="F11" s="3"/>
      <c r="G11" s="3">
        <v>16393261211</v>
      </c>
      <c r="H11" s="3"/>
      <c r="I11" s="3">
        <v>986803553</v>
      </c>
      <c r="K11" s="1" t="s">
        <v>84</v>
      </c>
    </row>
    <row r="12" spans="1:11" ht="22.5" x14ac:dyDescent="0.55000000000000004">
      <c r="A12" s="2" t="s">
        <v>85</v>
      </c>
      <c r="C12" s="3">
        <v>6176573705</v>
      </c>
      <c r="D12" s="3"/>
      <c r="E12" s="3">
        <v>3437889947</v>
      </c>
      <c r="F12" s="3"/>
      <c r="G12" s="3">
        <v>6171591470</v>
      </c>
      <c r="H12" s="3"/>
      <c r="I12" s="3">
        <v>3442872182</v>
      </c>
      <c r="K12" s="1" t="s">
        <v>87</v>
      </c>
    </row>
    <row r="13" spans="1:11" ht="22.5" x14ac:dyDescent="0.55000000000000004">
      <c r="A13" s="2" t="s">
        <v>85</v>
      </c>
      <c r="C13" s="3">
        <v>70000000000</v>
      </c>
      <c r="D13" s="3"/>
      <c r="E13" s="3">
        <v>0</v>
      </c>
      <c r="F13" s="3"/>
      <c r="G13" s="3">
        <v>0</v>
      </c>
      <c r="H13" s="3"/>
      <c r="I13" s="3">
        <v>70000000000</v>
      </c>
      <c r="K13" s="1" t="s">
        <v>89</v>
      </c>
    </row>
    <row r="14" spans="1:11" ht="22.5" x14ac:dyDescent="0.55000000000000004">
      <c r="A14" s="2" t="s">
        <v>90</v>
      </c>
      <c r="C14" s="3">
        <v>30961753</v>
      </c>
      <c r="D14" s="3"/>
      <c r="E14" s="3">
        <v>96284117078</v>
      </c>
      <c r="F14" s="3"/>
      <c r="G14" s="3">
        <v>96300350000</v>
      </c>
      <c r="H14" s="3"/>
      <c r="I14" s="3">
        <v>14728831</v>
      </c>
      <c r="K14" s="1" t="s">
        <v>92</v>
      </c>
    </row>
    <row r="15" spans="1:11" ht="22.5" x14ac:dyDescent="0.55000000000000004">
      <c r="A15" s="2" t="s">
        <v>90</v>
      </c>
      <c r="C15" s="3">
        <v>96000000000</v>
      </c>
      <c r="D15" s="3"/>
      <c r="E15" s="3">
        <v>0</v>
      </c>
      <c r="F15" s="3"/>
      <c r="G15" s="3">
        <v>96000000000</v>
      </c>
      <c r="H15" s="3"/>
      <c r="I15" s="3">
        <v>0</v>
      </c>
      <c r="K15" s="1" t="s">
        <v>92</v>
      </c>
    </row>
    <row r="16" spans="1:11" ht="22.5" x14ac:dyDescent="0.55000000000000004">
      <c r="A16" s="2" t="s">
        <v>94</v>
      </c>
      <c r="C16" s="3">
        <v>80000000000</v>
      </c>
      <c r="D16" s="3"/>
      <c r="E16" s="3">
        <v>0</v>
      </c>
      <c r="F16" s="3"/>
      <c r="G16" s="3">
        <v>0</v>
      </c>
      <c r="H16" s="3"/>
      <c r="I16" s="3">
        <v>80000000000</v>
      </c>
      <c r="K16" s="1" t="s">
        <v>96</v>
      </c>
    </row>
    <row r="17" spans="1:11" ht="22.5" x14ac:dyDescent="0.55000000000000004">
      <c r="A17" s="2" t="s">
        <v>94</v>
      </c>
      <c r="C17" s="3">
        <v>50000000000</v>
      </c>
      <c r="D17" s="3"/>
      <c r="E17" s="3">
        <v>0</v>
      </c>
      <c r="F17" s="3"/>
      <c r="G17" s="3">
        <v>0</v>
      </c>
      <c r="H17" s="3"/>
      <c r="I17" s="3">
        <v>50000000000</v>
      </c>
      <c r="K17" s="1" t="s">
        <v>99</v>
      </c>
    </row>
    <row r="18" spans="1:11" ht="22.5" x14ac:dyDescent="0.55000000000000004">
      <c r="A18" s="2" t="s">
        <v>85</v>
      </c>
      <c r="C18" s="3">
        <v>60000000000</v>
      </c>
      <c r="D18" s="3"/>
      <c r="E18" s="3">
        <v>0</v>
      </c>
      <c r="F18" s="3"/>
      <c r="G18" s="3">
        <v>0</v>
      </c>
      <c r="H18" s="3"/>
      <c r="I18" s="3">
        <v>60000000000</v>
      </c>
      <c r="K18" s="1" t="s">
        <v>101</v>
      </c>
    </row>
    <row r="19" spans="1:11" ht="22.5" x14ac:dyDescent="0.55000000000000004">
      <c r="A19" s="2" t="s">
        <v>102</v>
      </c>
      <c r="C19" s="3">
        <v>125000000000</v>
      </c>
      <c r="D19" s="3"/>
      <c r="E19" s="3">
        <v>0</v>
      </c>
      <c r="F19" s="3"/>
      <c r="G19" s="3">
        <v>80000000000</v>
      </c>
      <c r="H19" s="3"/>
      <c r="I19" s="3">
        <v>45000000000</v>
      </c>
      <c r="K19" s="1" t="s">
        <v>104</v>
      </c>
    </row>
    <row r="20" spans="1:11" ht="22.5" x14ac:dyDescent="0.55000000000000004">
      <c r="A20" s="2" t="s">
        <v>85</v>
      </c>
      <c r="C20" s="3">
        <v>10000000000</v>
      </c>
      <c r="D20" s="3"/>
      <c r="E20" s="3">
        <v>0</v>
      </c>
      <c r="F20" s="3"/>
      <c r="G20" s="3">
        <v>0</v>
      </c>
      <c r="H20" s="3"/>
      <c r="I20" s="3">
        <v>10000000000</v>
      </c>
      <c r="K20" s="1" t="s">
        <v>106</v>
      </c>
    </row>
    <row r="21" spans="1:11" ht="22.5" x14ac:dyDescent="0.55000000000000004">
      <c r="A21" s="2" t="s">
        <v>107</v>
      </c>
      <c r="C21" s="3">
        <v>0</v>
      </c>
      <c r="D21" s="3"/>
      <c r="E21" s="3">
        <v>182819084614</v>
      </c>
      <c r="F21" s="3"/>
      <c r="G21" s="3">
        <v>182500600000</v>
      </c>
      <c r="H21" s="3"/>
      <c r="I21" s="3">
        <v>318484614</v>
      </c>
      <c r="K21" s="1" t="s">
        <v>77</v>
      </c>
    </row>
    <row r="22" spans="1:11" ht="22.5" x14ac:dyDescent="0.55000000000000004">
      <c r="A22" s="2" t="s">
        <v>107</v>
      </c>
      <c r="C22" s="3">
        <v>0</v>
      </c>
      <c r="D22" s="3"/>
      <c r="E22" s="3">
        <v>105000000000</v>
      </c>
      <c r="F22" s="3"/>
      <c r="G22" s="3">
        <v>0</v>
      </c>
      <c r="H22" s="3"/>
      <c r="I22" s="3">
        <v>105000000000</v>
      </c>
      <c r="K22" s="1" t="s">
        <v>109</v>
      </c>
    </row>
    <row r="23" spans="1:11" ht="22.5" x14ac:dyDescent="0.55000000000000004">
      <c r="A23" s="2" t="s">
        <v>107</v>
      </c>
      <c r="C23" s="3">
        <v>0</v>
      </c>
      <c r="D23" s="3"/>
      <c r="E23" s="3">
        <v>55000000000</v>
      </c>
      <c r="F23" s="3"/>
      <c r="G23" s="3">
        <v>0</v>
      </c>
      <c r="H23" s="3"/>
      <c r="I23" s="3">
        <v>55000000000</v>
      </c>
      <c r="K23" s="1" t="s">
        <v>111</v>
      </c>
    </row>
    <row r="24" spans="1:11" ht="23.25" thickBot="1" x14ac:dyDescent="0.6">
      <c r="A24" s="2" t="s">
        <v>94</v>
      </c>
      <c r="C24" s="3">
        <v>0</v>
      </c>
      <c r="D24" s="3"/>
      <c r="E24" s="3">
        <v>1000000</v>
      </c>
      <c r="F24" s="3"/>
      <c r="G24" s="3">
        <v>60000</v>
      </c>
      <c r="H24" s="3"/>
      <c r="I24" s="3">
        <v>940000</v>
      </c>
      <c r="K24" s="1" t="s">
        <v>92</v>
      </c>
    </row>
    <row r="25" spans="1:11" ht="22.5" thickBot="1" x14ac:dyDescent="0.55000000000000004">
      <c r="A25" s="1" t="s">
        <v>17</v>
      </c>
      <c r="C25" s="4">
        <f>SUM(C8:C24)</f>
        <v>518841821840</v>
      </c>
      <c r="E25" s="4">
        <f>SUM(E8:E24)</f>
        <v>873693756326</v>
      </c>
      <c r="G25" s="4">
        <f>SUM(G8:G24)</f>
        <v>875598860325</v>
      </c>
      <c r="I25" s="4">
        <f>SUM(I8:I24)</f>
        <v>516936717841</v>
      </c>
      <c r="K25" s="5" t="s">
        <v>112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I14" sqref="I14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</row>
    <row r="3" spans="1:7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  <c r="F3" s="16" t="s">
        <v>113</v>
      </c>
      <c r="G3" s="16" t="s">
        <v>113</v>
      </c>
    </row>
    <row r="4" spans="1:7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</row>
    <row r="6" spans="1:7" ht="22.5" x14ac:dyDescent="0.5">
      <c r="A6" s="15" t="s">
        <v>117</v>
      </c>
      <c r="C6" s="15" t="s">
        <v>72</v>
      </c>
      <c r="E6" s="15" t="s">
        <v>135</v>
      </c>
      <c r="G6" s="15" t="s">
        <v>13</v>
      </c>
    </row>
    <row r="7" spans="1:7" ht="22.5" x14ac:dyDescent="0.55000000000000004">
      <c r="A7" s="2" t="s">
        <v>145</v>
      </c>
      <c r="C7" s="3">
        <v>-100210689</v>
      </c>
      <c r="E7" s="1" t="s">
        <v>136</v>
      </c>
      <c r="G7" s="1" t="s">
        <v>146</v>
      </c>
    </row>
    <row r="8" spans="1:7" ht="22.5" x14ac:dyDescent="0.55000000000000004">
      <c r="A8" s="2" t="s">
        <v>147</v>
      </c>
      <c r="C8" s="3">
        <v>12876491525</v>
      </c>
      <c r="E8" s="1" t="s">
        <v>148</v>
      </c>
      <c r="G8" s="1" t="s">
        <v>149</v>
      </c>
    </row>
    <row r="9" spans="1:7" ht="22.5" x14ac:dyDescent="0.55000000000000004">
      <c r="A9" s="2" t="s">
        <v>150</v>
      </c>
      <c r="C9" s="3">
        <v>12665604951</v>
      </c>
      <c r="E9" s="1" t="s">
        <v>151</v>
      </c>
      <c r="G9" s="1" t="s">
        <v>152</v>
      </c>
    </row>
    <row r="10" spans="1:7" x14ac:dyDescent="0.5">
      <c r="A10" s="1" t="s">
        <v>17</v>
      </c>
      <c r="C10" s="4">
        <f>SUM(C7:C9)</f>
        <v>25441885787</v>
      </c>
      <c r="E10" s="5" t="s">
        <v>153</v>
      </c>
      <c r="G10" s="5" t="s">
        <v>154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"/>
  <sheetViews>
    <sheetView rightToLeft="1" workbookViewId="0">
      <selection activeCell="E22" sqref="E22"/>
    </sheetView>
  </sheetViews>
  <sheetFormatPr defaultRowHeight="21.75" x14ac:dyDescent="0.5"/>
  <cols>
    <col min="1" max="1" width="28.85546875" style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0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1" style="1" customWidth="1"/>
    <col min="16" max="16" width="1" style="1" customWidth="1"/>
    <col min="17" max="17" width="15" style="1" customWidth="1"/>
    <col min="18" max="18" width="1" style="1" customWidth="1"/>
    <col min="19" max="19" width="20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</row>
    <row r="3" spans="1:21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  <c r="F3" s="16" t="s">
        <v>113</v>
      </c>
      <c r="G3" s="16" t="s">
        <v>113</v>
      </c>
      <c r="H3" s="16" t="s">
        <v>113</v>
      </c>
      <c r="I3" s="16" t="s">
        <v>113</v>
      </c>
      <c r="J3" s="16" t="s">
        <v>113</v>
      </c>
      <c r="K3" s="16" t="s">
        <v>113</v>
      </c>
      <c r="L3" s="16" t="s">
        <v>113</v>
      </c>
      <c r="M3" s="16" t="s">
        <v>113</v>
      </c>
      <c r="N3" s="16" t="s">
        <v>113</v>
      </c>
      <c r="O3" s="16" t="s">
        <v>113</v>
      </c>
      <c r="P3" s="16" t="s">
        <v>113</v>
      </c>
      <c r="Q3" s="16" t="s">
        <v>113</v>
      </c>
      <c r="R3" s="16" t="s">
        <v>113</v>
      </c>
      <c r="S3" s="16" t="s">
        <v>113</v>
      </c>
      <c r="T3" s="16" t="s">
        <v>113</v>
      </c>
      <c r="U3" s="16" t="s">
        <v>113</v>
      </c>
    </row>
    <row r="4" spans="1:21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</row>
    <row r="6" spans="1:21" ht="22.5" x14ac:dyDescent="0.5">
      <c r="A6" s="15" t="s">
        <v>3</v>
      </c>
      <c r="C6" s="15" t="s">
        <v>115</v>
      </c>
      <c r="D6" s="15" t="s">
        <v>115</v>
      </c>
      <c r="E6" s="15" t="s">
        <v>115</v>
      </c>
      <c r="F6" s="15" t="s">
        <v>115</v>
      </c>
      <c r="G6" s="15" t="s">
        <v>115</v>
      </c>
      <c r="H6" s="15" t="s">
        <v>115</v>
      </c>
      <c r="I6" s="15" t="s">
        <v>115</v>
      </c>
      <c r="J6" s="15" t="s">
        <v>115</v>
      </c>
      <c r="K6" s="15" t="s">
        <v>115</v>
      </c>
      <c r="M6" s="15" t="s">
        <v>116</v>
      </c>
      <c r="N6" s="15" t="s">
        <v>116</v>
      </c>
      <c r="O6" s="15" t="s">
        <v>116</v>
      </c>
      <c r="P6" s="15" t="s">
        <v>116</v>
      </c>
      <c r="Q6" s="15" t="s">
        <v>116</v>
      </c>
      <c r="R6" s="15" t="s">
        <v>116</v>
      </c>
      <c r="S6" s="15" t="s">
        <v>116</v>
      </c>
      <c r="T6" s="15" t="s">
        <v>116</v>
      </c>
      <c r="U6" s="15" t="s">
        <v>116</v>
      </c>
    </row>
    <row r="7" spans="1:21" ht="22.5" x14ac:dyDescent="0.5">
      <c r="A7" s="15" t="s">
        <v>3</v>
      </c>
      <c r="C7" s="15" t="s">
        <v>132</v>
      </c>
      <c r="E7" s="15" t="s">
        <v>133</v>
      </c>
      <c r="G7" s="15" t="s">
        <v>134</v>
      </c>
      <c r="I7" s="15" t="s">
        <v>72</v>
      </c>
      <c r="K7" s="15" t="s">
        <v>135</v>
      </c>
      <c r="M7" s="15" t="s">
        <v>132</v>
      </c>
      <c r="O7" s="15" t="s">
        <v>133</v>
      </c>
      <c r="Q7" s="15" t="s">
        <v>134</v>
      </c>
      <c r="S7" s="15" t="s">
        <v>72</v>
      </c>
      <c r="U7" s="15" t="s">
        <v>135</v>
      </c>
    </row>
    <row r="8" spans="1:21" ht="22.5" x14ac:dyDescent="0.55000000000000004">
      <c r="A8" s="2" t="s">
        <v>15</v>
      </c>
      <c r="C8" s="3">
        <v>0</v>
      </c>
      <c r="E8" s="3">
        <v>-100210689</v>
      </c>
      <c r="G8" s="3">
        <v>0</v>
      </c>
      <c r="I8" s="3">
        <v>-100210689</v>
      </c>
      <c r="K8" s="1" t="s">
        <v>136</v>
      </c>
      <c r="M8" s="3">
        <v>0</v>
      </c>
      <c r="O8" s="3">
        <v>-100210689</v>
      </c>
      <c r="Q8" s="3">
        <v>0</v>
      </c>
      <c r="S8" s="3">
        <v>-100210689</v>
      </c>
      <c r="U8" s="1" t="s">
        <v>137</v>
      </c>
    </row>
    <row r="9" spans="1:21" x14ac:dyDescent="0.5">
      <c r="A9" s="1" t="s">
        <v>17</v>
      </c>
      <c r="C9" s="4">
        <f>SUM(C8:C8)</f>
        <v>0</v>
      </c>
      <c r="E9" s="4">
        <f>SUM(E8:E8)</f>
        <v>-100210689</v>
      </c>
      <c r="G9" s="4">
        <f>SUM(G8:G8)</f>
        <v>0</v>
      </c>
      <c r="I9" s="4">
        <f>SUM(I8:I8)</f>
        <v>-100210689</v>
      </c>
      <c r="K9" s="5" t="s">
        <v>136</v>
      </c>
      <c r="M9" s="4">
        <f>SUM(M8:M8)</f>
        <v>0</v>
      </c>
      <c r="O9" s="4">
        <f>SUM(O8:O8)</f>
        <v>-100210689</v>
      </c>
      <c r="Q9" s="4">
        <f>SUM(Q8:Q8)</f>
        <v>0</v>
      </c>
      <c r="S9" s="4">
        <f>SUM(S8:S8)</f>
        <v>-100210689</v>
      </c>
      <c r="U9" s="5" t="s">
        <v>137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workbookViewId="0">
      <selection activeCell="G15" sqref="G15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19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  <c r="F3" s="16" t="s">
        <v>113</v>
      </c>
      <c r="G3" s="16" t="s">
        <v>113</v>
      </c>
      <c r="H3" s="16" t="s">
        <v>113</v>
      </c>
      <c r="I3" s="16" t="s">
        <v>113</v>
      </c>
      <c r="J3" s="16" t="s">
        <v>113</v>
      </c>
      <c r="K3" s="16" t="s">
        <v>113</v>
      </c>
      <c r="L3" s="16" t="s">
        <v>113</v>
      </c>
      <c r="M3" s="16" t="s">
        <v>113</v>
      </c>
      <c r="N3" s="16" t="s">
        <v>113</v>
      </c>
      <c r="O3" s="16" t="s">
        <v>113</v>
      </c>
      <c r="P3" s="16" t="s">
        <v>113</v>
      </c>
      <c r="Q3" s="16" t="s">
        <v>113</v>
      </c>
    </row>
    <row r="4" spans="1:17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2.5" x14ac:dyDescent="0.5">
      <c r="A6" s="15" t="s">
        <v>117</v>
      </c>
      <c r="C6" s="15" t="s">
        <v>115</v>
      </c>
      <c r="D6" s="15" t="s">
        <v>115</v>
      </c>
      <c r="E6" s="15" t="s">
        <v>115</v>
      </c>
      <c r="F6" s="15" t="s">
        <v>115</v>
      </c>
      <c r="G6" s="15" t="s">
        <v>115</v>
      </c>
      <c r="H6" s="15" t="s">
        <v>115</v>
      </c>
      <c r="I6" s="15" t="s">
        <v>115</v>
      </c>
      <c r="K6" s="15" t="s">
        <v>116</v>
      </c>
      <c r="L6" s="15" t="s">
        <v>116</v>
      </c>
      <c r="M6" s="15" t="s">
        <v>116</v>
      </c>
      <c r="N6" s="15" t="s">
        <v>116</v>
      </c>
      <c r="O6" s="15" t="s">
        <v>116</v>
      </c>
      <c r="P6" s="15" t="s">
        <v>116</v>
      </c>
      <c r="Q6" s="15" t="s">
        <v>116</v>
      </c>
    </row>
    <row r="7" spans="1:17" ht="22.5" x14ac:dyDescent="0.5">
      <c r="A7" s="15" t="s">
        <v>117</v>
      </c>
      <c r="C7" s="15" t="s">
        <v>138</v>
      </c>
      <c r="E7" s="15" t="s">
        <v>133</v>
      </c>
      <c r="G7" s="15" t="s">
        <v>134</v>
      </c>
      <c r="I7" s="15" t="s">
        <v>139</v>
      </c>
      <c r="K7" s="15" t="s">
        <v>138</v>
      </c>
      <c r="M7" s="15" t="s">
        <v>133</v>
      </c>
      <c r="O7" s="15" t="s">
        <v>134</v>
      </c>
      <c r="Q7" s="15" t="s">
        <v>139</v>
      </c>
    </row>
    <row r="8" spans="1:17" ht="22.5" x14ac:dyDescent="0.55000000000000004">
      <c r="A8" s="2" t="s">
        <v>125</v>
      </c>
      <c r="C8" s="3">
        <v>0</v>
      </c>
      <c r="E8" s="3">
        <v>0</v>
      </c>
      <c r="G8" s="3">
        <v>0</v>
      </c>
      <c r="I8" s="3">
        <v>0</v>
      </c>
      <c r="K8" s="3">
        <v>241842974</v>
      </c>
      <c r="M8" s="3">
        <v>0</v>
      </c>
      <c r="O8" s="3">
        <v>224747772</v>
      </c>
      <c r="Q8" s="3">
        <v>466590746</v>
      </c>
    </row>
    <row r="9" spans="1:17" ht="22.5" x14ac:dyDescent="0.55000000000000004">
      <c r="A9" s="2" t="s">
        <v>124</v>
      </c>
      <c r="C9" s="3">
        <v>0</v>
      </c>
      <c r="E9" s="3">
        <v>0</v>
      </c>
      <c r="G9" s="3">
        <v>0</v>
      </c>
      <c r="I9" s="3">
        <v>0</v>
      </c>
      <c r="K9" s="3">
        <v>1125228633</v>
      </c>
      <c r="M9" s="3">
        <v>0</v>
      </c>
      <c r="O9" s="3">
        <v>900723727</v>
      </c>
      <c r="Q9" s="3">
        <v>2025952360</v>
      </c>
    </row>
    <row r="10" spans="1:17" ht="22.5" x14ac:dyDescent="0.55000000000000004">
      <c r="A10" s="2" t="s">
        <v>45</v>
      </c>
      <c r="C10" s="3">
        <v>1307876542</v>
      </c>
      <c r="E10" s="3">
        <v>1027845589</v>
      </c>
      <c r="G10" s="3">
        <v>0</v>
      </c>
      <c r="I10" s="3">
        <v>2335722131</v>
      </c>
      <c r="K10" s="3">
        <v>6404945646</v>
      </c>
      <c r="M10" s="3">
        <v>4139499397</v>
      </c>
      <c r="O10" s="3">
        <v>281105261</v>
      </c>
      <c r="Q10" s="3">
        <v>10825550304</v>
      </c>
    </row>
    <row r="11" spans="1:17" ht="22.5" x14ac:dyDescent="0.55000000000000004">
      <c r="A11" s="2" t="s">
        <v>122</v>
      </c>
      <c r="C11" s="3">
        <v>0</v>
      </c>
      <c r="E11" s="3">
        <v>0</v>
      </c>
      <c r="G11" s="3">
        <v>0</v>
      </c>
      <c r="I11" s="3">
        <v>0</v>
      </c>
      <c r="K11" s="3">
        <v>126395605</v>
      </c>
      <c r="M11" s="3">
        <v>0</v>
      </c>
      <c r="O11" s="3">
        <v>120546335</v>
      </c>
      <c r="Q11" s="3">
        <v>246941940</v>
      </c>
    </row>
    <row r="12" spans="1:17" ht="22.5" x14ac:dyDescent="0.55000000000000004">
      <c r="A12" s="2" t="s">
        <v>131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328092525</v>
      </c>
      <c r="Q12" s="3">
        <v>328092525</v>
      </c>
    </row>
    <row r="13" spans="1:17" ht="22.5" x14ac:dyDescent="0.55000000000000004">
      <c r="A13" s="2" t="s">
        <v>57</v>
      </c>
      <c r="C13" s="3">
        <v>595819955</v>
      </c>
      <c r="E13" s="3">
        <v>67643509</v>
      </c>
      <c r="G13" s="3">
        <v>0</v>
      </c>
      <c r="I13" s="3">
        <v>663463464</v>
      </c>
      <c r="K13" s="3">
        <v>2752591705</v>
      </c>
      <c r="M13" s="3">
        <v>-2289815595</v>
      </c>
      <c r="O13" s="3">
        <v>0</v>
      </c>
      <c r="Q13" s="3">
        <v>462776110</v>
      </c>
    </row>
    <row r="14" spans="1:17" ht="22.5" x14ac:dyDescent="0.55000000000000004">
      <c r="A14" s="2" t="s">
        <v>53</v>
      </c>
      <c r="C14" s="3">
        <v>3203331013</v>
      </c>
      <c r="E14" s="3">
        <v>435546043</v>
      </c>
      <c r="G14" s="3">
        <v>0</v>
      </c>
      <c r="I14" s="3">
        <v>3638877056</v>
      </c>
      <c r="K14" s="3">
        <v>15302333049</v>
      </c>
      <c r="M14" s="3">
        <v>6999481114</v>
      </c>
      <c r="O14" s="3">
        <v>0</v>
      </c>
      <c r="Q14" s="3">
        <v>22301814163</v>
      </c>
    </row>
    <row r="15" spans="1:17" ht="22.5" x14ac:dyDescent="0.55000000000000004">
      <c r="A15" s="2" t="s">
        <v>49</v>
      </c>
      <c r="C15" s="3">
        <v>1293201932</v>
      </c>
      <c r="E15" s="3">
        <v>752903512</v>
      </c>
      <c r="G15" s="3">
        <v>0</v>
      </c>
      <c r="I15" s="3">
        <v>2046105444</v>
      </c>
      <c r="K15" s="3">
        <v>3021781331</v>
      </c>
      <c r="M15" s="3">
        <v>1716372753</v>
      </c>
      <c r="O15" s="3">
        <v>0</v>
      </c>
      <c r="Q15" s="3">
        <v>4738154084</v>
      </c>
    </row>
    <row r="16" spans="1:17" ht="22.5" x14ac:dyDescent="0.55000000000000004">
      <c r="A16" s="2" t="s">
        <v>35</v>
      </c>
      <c r="C16" s="3">
        <v>0</v>
      </c>
      <c r="E16" s="3">
        <v>63843426</v>
      </c>
      <c r="G16" s="3">
        <v>0</v>
      </c>
      <c r="I16" s="3">
        <v>63843426</v>
      </c>
      <c r="K16" s="3">
        <v>0</v>
      </c>
      <c r="M16" s="3">
        <v>373258335</v>
      </c>
      <c r="O16" s="3">
        <v>0</v>
      </c>
      <c r="Q16" s="3">
        <v>373258335</v>
      </c>
    </row>
    <row r="17" spans="1:17" ht="22.5" x14ac:dyDescent="0.55000000000000004">
      <c r="A17" s="2" t="s">
        <v>39</v>
      </c>
      <c r="C17" s="3">
        <v>0</v>
      </c>
      <c r="E17" s="3">
        <v>478259340</v>
      </c>
      <c r="G17" s="3">
        <v>0</v>
      </c>
      <c r="I17" s="3">
        <v>478259340</v>
      </c>
      <c r="K17" s="3">
        <v>0</v>
      </c>
      <c r="M17" s="3">
        <v>1476677713</v>
      </c>
      <c r="O17" s="3">
        <v>0</v>
      </c>
      <c r="Q17" s="3">
        <v>1476677713</v>
      </c>
    </row>
    <row r="18" spans="1:17" ht="22.5" x14ac:dyDescent="0.55000000000000004">
      <c r="A18" s="2" t="s">
        <v>30</v>
      </c>
      <c r="C18" s="3">
        <v>0</v>
      </c>
      <c r="E18" s="3">
        <v>3581878054</v>
      </c>
      <c r="G18" s="3">
        <v>0</v>
      </c>
      <c r="I18" s="3">
        <v>3581878054</v>
      </c>
      <c r="K18" s="3">
        <v>0</v>
      </c>
      <c r="M18" s="3">
        <v>11250874738</v>
      </c>
      <c r="O18" s="3">
        <v>0</v>
      </c>
      <c r="Q18" s="3">
        <v>11250874738</v>
      </c>
    </row>
    <row r="19" spans="1:17" ht="22.5" x14ac:dyDescent="0.55000000000000004">
      <c r="A19" s="2" t="s">
        <v>43</v>
      </c>
      <c r="C19" s="3">
        <v>0</v>
      </c>
      <c r="E19" s="3">
        <v>68342610</v>
      </c>
      <c r="G19" s="3">
        <v>0</v>
      </c>
      <c r="I19" s="3">
        <v>68342610</v>
      </c>
      <c r="K19" s="3">
        <v>0</v>
      </c>
      <c r="M19" s="3">
        <v>306007526</v>
      </c>
      <c r="O19" s="3">
        <v>0</v>
      </c>
      <c r="Q19" s="3">
        <v>306007526</v>
      </c>
    </row>
    <row r="20" spans="1:17" x14ac:dyDescent="0.5">
      <c r="A20" s="1" t="s">
        <v>17</v>
      </c>
      <c r="C20" s="4">
        <f>SUM(C8:C19)</f>
        <v>6400229442</v>
      </c>
      <c r="E20" s="4">
        <f>SUM(E8:E19)</f>
        <v>6476262083</v>
      </c>
      <c r="G20" s="4">
        <f>SUM(G8:G19)</f>
        <v>0</v>
      </c>
      <c r="I20" s="4">
        <f>SUM(I8:I19)</f>
        <v>12876491525</v>
      </c>
      <c r="K20" s="4">
        <f>SUM(K8:K19)</f>
        <v>28975118943</v>
      </c>
      <c r="M20" s="4">
        <f>SUM(M8:M19)</f>
        <v>23972355981</v>
      </c>
      <c r="O20" s="4">
        <f>SUM(O8:O19)</f>
        <v>1855215620</v>
      </c>
      <c r="Q20" s="4">
        <f>SUM(Q8:Q19)</f>
        <v>54802690544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3"/>
  <sheetViews>
    <sheetView rightToLeft="1" workbookViewId="0">
      <selection activeCell="I21" sqref="I21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</row>
    <row r="3" spans="1:11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  <c r="F3" s="16" t="s">
        <v>113</v>
      </c>
      <c r="G3" s="16" t="s">
        <v>113</v>
      </c>
      <c r="H3" s="16" t="s">
        <v>113</v>
      </c>
      <c r="I3" s="16" t="s">
        <v>113</v>
      </c>
      <c r="J3" s="16" t="s">
        <v>113</v>
      </c>
      <c r="K3" s="16" t="s">
        <v>113</v>
      </c>
    </row>
    <row r="4" spans="1:11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</row>
    <row r="6" spans="1:11" ht="23.25" thickBot="1" x14ac:dyDescent="0.55000000000000004">
      <c r="A6" s="15" t="s">
        <v>140</v>
      </c>
      <c r="B6" s="15" t="s">
        <v>140</v>
      </c>
      <c r="C6" s="15" t="s">
        <v>140</v>
      </c>
      <c r="E6" s="15" t="s">
        <v>160</v>
      </c>
      <c r="F6" s="15" t="s">
        <v>115</v>
      </c>
      <c r="G6" s="15" t="s">
        <v>115</v>
      </c>
      <c r="I6" s="15" t="s">
        <v>161</v>
      </c>
      <c r="J6" s="15" t="s">
        <v>116</v>
      </c>
      <c r="K6" s="15" t="s">
        <v>116</v>
      </c>
    </row>
    <row r="7" spans="1:11" ht="23.25" thickBot="1" x14ac:dyDescent="0.55000000000000004">
      <c r="A7" s="6" t="s">
        <v>141</v>
      </c>
      <c r="C7" s="6" t="s">
        <v>71</v>
      </c>
      <c r="E7" s="6" t="s">
        <v>142</v>
      </c>
      <c r="G7" s="6" t="s">
        <v>143</v>
      </c>
      <c r="I7" s="6" t="s">
        <v>142</v>
      </c>
      <c r="K7" s="15" t="s">
        <v>143</v>
      </c>
    </row>
    <row r="8" spans="1:11" ht="22.5" x14ac:dyDescent="0.55000000000000004">
      <c r="A8" s="2" t="s">
        <v>75</v>
      </c>
      <c r="C8" s="1" t="s">
        <v>76</v>
      </c>
      <c r="E8" s="3">
        <v>19189</v>
      </c>
      <c r="G8" s="9">
        <f>E8/$E$22</f>
        <v>1.5150480434402742E-6</v>
      </c>
      <c r="I8" s="3">
        <v>45349</v>
      </c>
      <c r="K8" s="9">
        <f>I8/$I$22</f>
        <v>8.726498241982754E-7</v>
      </c>
    </row>
    <row r="9" spans="1:11" ht="22.5" x14ac:dyDescent="0.55000000000000004">
      <c r="A9" s="2" t="s">
        <v>79</v>
      </c>
      <c r="C9" s="1" t="s">
        <v>80</v>
      </c>
      <c r="E9" s="3">
        <v>448459925</v>
      </c>
      <c r="G9" s="9">
        <f t="shared" ref="G9:G21" si="0">E9/$E$22</f>
        <v>3.5407698782251397E-2</v>
      </c>
      <c r="I9" s="3">
        <v>1134946045</v>
      </c>
      <c r="K9" s="9">
        <f t="shared" ref="K9:K21" si="1">I9/$I$22</f>
        <v>2.1839742147429446E-2</v>
      </c>
    </row>
    <row r="10" spans="1:11" ht="22.5" x14ac:dyDescent="0.55000000000000004">
      <c r="A10" s="2" t="s">
        <v>82</v>
      </c>
      <c r="C10" s="1" t="s">
        <v>83</v>
      </c>
      <c r="E10" s="3">
        <v>12422</v>
      </c>
      <c r="G10" s="9">
        <f t="shared" si="0"/>
        <v>9.8076641803194981E-7</v>
      </c>
      <c r="I10" s="3">
        <v>201441</v>
      </c>
      <c r="K10" s="9">
        <f t="shared" si="1"/>
        <v>3.876324797378659E-6</v>
      </c>
    </row>
    <row r="11" spans="1:11" ht="22.5" x14ac:dyDescent="0.55000000000000004">
      <c r="A11" s="2" t="s">
        <v>85</v>
      </c>
      <c r="C11" s="1" t="s">
        <v>86</v>
      </c>
      <c r="E11" s="3">
        <v>21100</v>
      </c>
      <c r="G11" s="9">
        <f t="shared" si="0"/>
        <v>1.665929111292396E-6</v>
      </c>
      <c r="I11" s="3">
        <v>8769028</v>
      </c>
      <c r="K11" s="9">
        <f t="shared" si="1"/>
        <v>1.687422157619739E-4</v>
      </c>
    </row>
    <row r="12" spans="1:11" ht="22.5" x14ac:dyDescent="0.55000000000000004">
      <c r="A12" s="2" t="s">
        <v>85</v>
      </c>
      <c r="C12" s="1" t="s">
        <v>88</v>
      </c>
      <c r="E12" s="3">
        <v>1808333323</v>
      </c>
      <c r="G12" s="9">
        <f t="shared" si="0"/>
        <v>0.14277512444103391</v>
      </c>
      <c r="I12" s="3">
        <v>8842739106</v>
      </c>
      <c r="K12" s="9">
        <f t="shared" si="1"/>
        <v>0.17016063697726774</v>
      </c>
    </row>
    <row r="13" spans="1:11" ht="22.5" x14ac:dyDescent="0.55000000000000004">
      <c r="A13" s="2" t="s">
        <v>90</v>
      </c>
      <c r="C13" s="1" t="s">
        <v>91</v>
      </c>
      <c r="E13" s="3">
        <v>62283</v>
      </c>
      <c r="G13" s="9">
        <f t="shared" si="0"/>
        <v>4.9174911297926207E-6</v>
      </c>
      <c r="I13" s="3">
        <v>263653</v>
      </c>
      <c r="K13" s="9">
        <f t="shared" si="1"/>
        <v>5.0734689651226688E-6</v>
      </c>
    </row>
    <row r="14" spans="1:11" ht="22.5" x14ac:dyDescent="0.55000000000000004">
      <c r="A14" s="2" t="s">
        <v>90</v>
      </c>
      <c r="C14" s="1" t="s">
        <v>93</v>
      </c>
      <c r="E14" s="3">
        <v>148196720</v>
      </c>
      <c r="G14" s="9">
        <f t="shared" si="0"/>
        <v>1.1700721803130238E-2</v>
      </c>
      <c r="I14" s="3">
        <v>9767383766</v>
      </c>
      <c r="K14" s="9">
        <f t="shared" si="1"/>
        <v>0.18795355413078543</v>
      </c>
    </row>
    <row r="15" spans="1:11" ht="22.5" x14ac:dyDescent="0.55000000000000004">
      <c r="A15" s="2" t="s">
        <v>94</v>
      </c>
      <c r="C15" s="1" t="s">
        <v>95</v>
      </c>
      <c r="E15" s="3">
        <v>2072319783</v>
      </c>
      <c r="G15" s="9">
        <f t="shared" si="0"/>
        <v>0.16361790779179342</v>
      </c>
      <c r="I15" s="3">
        <v>9623926919</v>
      </c>
      <c r="K15" s="9">
        <f t="shared" si="1"/>
        <v>0.18519301713295552</v>
      </c>
    </row>
    <row r="16" spans="1:11" ht="22.5" x14ac:dyDescent="0.55000000000000004">
      <c r="A16" s="2" t="s">
        <v>94</v>
      </c>
      <c r="C16" s="1" t="s">
        <v>97</v>
      </c>
      <c r="E16" s="3">
        <v>1291732149</v>
      </c>
      <c r="G16" s="9">
        <f t="shared" si="0"/>
        <v>0.10198740241760126</v>
      </c>
      <c r="I16" s="3">
        <v>5757478071</v>
      </c>
      <c r="K16" s="9">
        <f t="shared" si="1"/>
        <v>0.1107910257444172</v>
      </c>
    </row>
    <row r="17" spans="1:11" ht="22.5" x14ac:dyDescent="0.55000000000000004">
      <c r="A17" s="2" t="s">
        <v>85</v>
      </c>
      <c r="C17" s="1" t="s">
        <v>100</v>
      </c>
      <c r="E17" s="3">
        <v>1550000000</v>
      </c>
      <c r="G17" s="9">
        <f t="shared" si="0"/>
        <v>0.12237867879162151</v>
      </c>
      <c r="I17" s="3">
        <v>6934942726</v>
      </c>
      <c r="K17" s="9">
        <f t="shared" si="1"/>
        <v>0.13344895258261502</v>
      </c>
    </row>
    <row r="18" spans="1:11" ht="22.5" x14ac:dyDescent="0.55000000000000004">
      <c r="A18" s="2" t="s">
        <v>102</v>
      </c>
      <c r="C18" s="1" t="s">
        <v>103</v>
      </c>
      <c r="E18" s="3">
        <v>2192622950</v>
      </c>
      <c r="G18" s="9">
        <f t="shared" si="0"/>
        <v>0.17311632239302424</v>
      </c>
      <c r="I18" s="3">
        <v>6700819671</v>
      </c>
      <c r="K18" s="9">
        <f t="shared" si="1"/>
        <v>0.12894372770915555</v>
      </c>
    </row>
    <row r="19" spans="1:11" ht="22.5" x14ac:dyDescent="0.55000000000000004">
      <c r="A19" s="2" t="s">
        <v>85</v>
      </c>
      <c r="C19" s="1" t="s">
        <v>105</v>
      </c>
      <c r="E19" s="3">
        <v>258333323</v>
      </c>
      <c r="G19" s="9">
        <f t="shared" si="0"/>
        <v>2.0396445649412391E-2</v>
      </c>
      <c r="I19" s="3">
        <v>299999988</v>
      </c>
      <c r="K19" s="9">
        <f t="shared" si="1"/>
        <v>5.7728932674961904E-3</v>
      </c>
    </row>
    <row r="20" spans="1:11" ht="22.5" x14ac:dyDescent="0.55000000000000004">
      <c r="A20" s="2" t="s">
        <v>107</v>
      </c>
      <c r="C20" s="1" t="s">
        <v>108</v>
      </c>
      <c r="E20" s="3">
        <v>2246311464</v>
      </c>
      <c r="G20" s="9">
        <f t="shared" si="0"/>
        <v>0.17735524459276972</v>
      </c>
      <c r="I20" s="3">
        <v>2246311464</v>
      </c>
      <c r="K20" s="9">
        <f t="shared" si="1"/>
        <v>4.322572281977928E-2</v>
      </c>
    </row>
    <row r="21" spans="1:11" ht="23.25" thickBot="1" x14ac:dyDescent="0.6">
      <c r="A21" s="2" t="s">
        <v>107</v>
      </c>
      <c r="C21" s="1" t="s">
        <v>110</v>
      </c>
      <c r="E21" s="3">
        <v>649180320</v>
      </c>
      <c r="G21" s="9">
        <f t="shared" si="0"/>
        <v>5.1255374102659394E-2</v>
      </c>
      <c r="I21" s="3">
        <v>649180320</v>
      </c>
      <c r="K21" s="9">
        <f t="shared" si="1"/>
        <v>1.249216282874992E-2</v>
      </c>
    </row>
    <row r="22" spans="1:11" ht="22.5" thickBot="1" x14ac:dyDescent="0.55000000000000004">
      <c r="A22" s="1" t="s">
        <v>17</v>
      </c>
      <c r="C22" s="1" t="s">
        <v>17</v>
      </c>
      <c r="E22" s="4">
        <f>SUM(E8:E21)</f>
        <v>12665604951</v>
      </c>
      <c r="G22" s="10">
        <f>SUM(G8:G21)</f>
        <v>0.99999999999999989</v>
      </c>
      <c r="I22" s="4">
        <f>SUM(I8:I21)</f>
        <v>51967007547</v>
      </c>
      <c r="K22" s="10">
        <f>SUM(K8:K21)</f>
        <v>1</v>
      </c>
    </row>
    <row r="23" spans="1:11" ht="22.5" thickTop="1" x14ac:dyDescent="0.5"/>
  </sheetData>
  <mergeCells count="7">
    <mergeCell ref="K7"/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  <ignoredErrors>
    <ignoredError sqref="C8:C2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H14" sqref="H14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7" style="1" customWidth="1"/>
    <col min="4" max="4" width="1" style="1" customWidth="1"/>
    <col min="5" max="5" width="18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</row>
    <row r="3" spans="1:5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</row>
    <row r="4" spans="1:5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</row>
    <row r="6" spans="1:5" ht="23.25" thickBot="1" x14ac:dyDescent="0.55000000000000004">
      <c r="A6" s="13"/>
      <c r="B6" s="8"/>
      <c r="C6" s="17"/>
      <c r="D6" s="8"/>
      <c r="E6" s="17"/>
    </row>
    <row r="7" spans="1:5" ht="23.25" thickBot="1" x14ac:dyDescent="0.55000000000000004">
      <c r="A7" s="12" t="s">
        <v>144</v>
      </c>
      <c r="C7" s="15" t="s">
        <v>72</v>
      </c>
      <c r="E7" s="15" t="s">
        <v>72</v>
      </c>
    </row>
    <row r="8" spans="1:5" ht="22.5" x14ac:dyDescent="0.55000000000000004">
      <c r="A8" s="14" t="s">
        <v>164</v>
      </c>
      <c r="C8" s="3">
        <v>1871500</v>
      </c>
      <c r="E8" s="3">
        <v>18004090</v>
      </c>
    </row>
    <row r="9" spans="1:5" ht="23.25" thickBot="1" x14ac:dyDescent="0.6">
      <c r="A9" s="14" t="s">
        <v>163</v>
      </c>
      <c r="C9" s="3">
        <v>0</v>
      </c>
      <c r="E9" s="3">
        <v>1204371</v>
      </c>
    </row>
    <row r="10" spans="1:5" ht="22.5" thickBot="1" x14ac:dyDescent="0.55000000000000004">
      <c r="A10" s="1" t="s">
        <v>17</v>
      </c>
      <c r="C10" s="4">
        <f>SUM(C8:C9)</f>
        <v>1871500</v>
      </c>
      <c r="E10" s="4">
        <f>SUM(E8:E9)</f>
        <v>19208461</v>
      </c>
    </row>
  </sheetData>
  <mergeCells count="7">
    <mergeCell ref="A2:E2"/>
    <mergeCell ref="A3:E3"/>
    <mergeCell ref="A4:E4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I13" sqref="I13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22.140625" style="1" bestFit="1" customWidth="1"/>
    <col min="8" max="8" width="1" style="1" customWidth="1"/>
    <col min="9" max="9" width="20" style="1" customWidth="1"/>
    <col min="10" max="10" width="1" style="1" customWidth="1"/>
    <col min="11" max="11" width="18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7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  <c r="F3" s="16" t="s">
        <v>113</v>
      </c>
      <c r="G3" s="16" t="s">
        <v>113</v>
      </c>
      <c r="H3" s="16" t="s">
        <v>113</v>
      </c>
      <c r="I3" s="16" t="s">
        <v>113</v>
      </c>
      <c r="J3" s="16" t="s">
        <v>113</v>
      </c>
      <c r="K3" s="16" t="s">
        <v>113</v>
      </c>
      <c r="L3" s="16" t="s">
        <v>113</v>
      </c>
      <c r="M3" s="16" t="s">
        <v>113</v>
      </c>
      <c r="N3" s="16" t="s">
        <v>113</v>
      </c>
      <c r="O3" s="16" t="s">
        <v>113</v>
      </c>
      <c r="P3" s="16" t="s">
        <v>113</v>
      </c>
      <c r="Q3" s="16" t="s">
        <v>113</v>
      </c>
      <c r="R3" s="16" t="s">
        <v>113</v>
      </c>
      <c r="S3" s="16" t="s">
        <v>113</v>
      </c>
    </row>
    <row r="4" spans="1:19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19" ht="22.5" x14ac:dyDescent="0.5">
      <c r="A6" s="15" t="s">
        <v>114</v>
      </c>
      <c r="B6" s="15" t="s">
        <v>114</v>
      </c>
      <c r="C6" s="15" t="s">
        <v>114</v>
      </c>
      <c r="D6" s="15" t="s">
        <v>114</v>
      </c>
      <c r="E6" s="15" t="s">
        <v>114</v>
      </c>
      <c r="F6" s="15" t="s">
        <v>114</v>
      </c>
      <c r="G6" s="15" t="s">
        <v>114</v>
      </c>
      <c r="I6" s="15" t="s">
        <v>115</v>
      </c>
      <c r="J6" s="15" t="s">
        <v>115</v>
      </c>
      <c r="K6" s="15" t="s">
        <v>115</v>
      </c>
      <c r="L6" s="15" t="s">
        <v>115</v>
      </c>
      <c r="M6" s="15" t="s">
        <v>115</v>
      </c>
      <c r="O6" s="15" t="s">
        <v>116</v>
      </c>
      <c r="P6" s="15" t="s">
        <v>116</v>
      </c>
      <c r="Q6" s="15" t="s">
        <v>116</v>
      </c>
      <c r="R6" s="15" t="s">
        <v>116</v>
      </c>
      <c r="S6" s="15" t="s">
        <v>116</v>
      </c>
    </row>
    <row r="7" spans="1:19" ht="22.5" x14ac:dyDescent="0.5">
      <c r="A7" s="15" t="s">
        <v>117</v>
      </c>
      <c r="C7" s="15" t="s">
        <v>118</v>
      </c>
      <c r="E7" s="15" t="s">
        <v>27</v>
      </c>
      <c r="G7" s="15" t="s">
        <v>162</v>
      </c>
      <c r="I7" s="15" t="s">
        <v>119</v>
      </c>
      <c r="K7" s="15" t="s">
        <v>120</v>
      </c>
      <c r="M7" s="15" t="s">
        <v>121</v>
      </c>
      <c r="O7" s="15" t="s">
        <v>119</v>
      </c>
      <c r="Q7" s="15" t="s">
        <v>120</v>
      </c>
      <c r="S7" s="15" t="s">
        <v>121</v>
      </c>
    </row>
    <row r="8" spans="1:19" ht="22.5" x14ac:dyDescent="0.55000000000000004">
      <c r="A8" s="2" t="s">
        <v>57</v>
      </c>
      <c r="C8" s="1" t="s">
        <v>17</v>
      </c>
      <c r="E8" s="1" t="s">
        <v>59</v>
      </c>
      <c r="G8" s="3">
        <v>20.5</v>
      </c>
      <c r="I8" s="3">
        <v>595819955</v>
      </c>
      <c r="K8" s="1" t="s">
        <v>17</v>
      </c>
      <c r="M8" s="3">
        <v>595819955</v>
      </c>
      <c r="O8" s="3">
        <v>2752591705</v>
      </c>
      <c r="Q8" s="1" t="s">
        <v>17</v>
      </c>
      <c r="S8" s="3">
        <v>2752591705</v>
      </c>
    </row>
    <row r="9" spans="1:19" ht="22.5" x14ac:dyDescent="0.55000000000000004">
      <c r="A9" s="2" t="s">
        <v>53</v>
      </c>
      <c r="C9" s="1" t="s">
        <v>17</v>
      </c>
      <c r="E9" s="1" t="s">
        <v>55</v>
      </c>
      <c r="G9" s="3">
        <v>18</v>
      </c>
      <c r="I9" s="3">
        <v>3203331013</v>
      </c>
      <c r="K9" s="1" t="s">
        <v>17</v>
      </c>
      <c r="M9" s="3">
        <v>3203331013</v>
      </c>
      <c r="O9" s="3">
        <v>15302333049</v>
      </c>
      <c r="Q9" s="1" t="s">
        <v>17</v>
      </c>
      <c r="S9" s="3">
        <v>15302333049</v>
      </c>
    </row>
    <row r="10" spans="1:19" ht="22.5" x14ac:dyDescent="0.55000000000000004">
      <c r="A10" s="2" t="s">
        <v>49</v>
      </c>
      <c r="C10" s="1" t="s">
        <v>17</v>
      </c>
      <c r="E10" s="1" t="s">
        <v>51</v>
      </c>
      <c r="G10" s="3">
        <v>18.5</v>
      </c>
      <c r="I10" s="3">
        <v>1293201932</v>
      </c>
      <c r="K10" s="1" t="s">
        <v>17</v>
      </c>
      <c r="M10" s="3">
        <v>1293201932</v>
      </c>
      <c r="O10" s="3">
        <v>3021781331</v>
      </c>
      <c r="Q10" s="1" t="s">
        <v>17</v>
      </c>
      <c r="S10" s="3">
        <v>3021781331</v>
      </c>
    </row>
    <row r="11" spans="1:19" ht="22.5" x14ac:dyDescent="0.55000000000000004">
      <c r="A11" s="2" t="s">
        <v>122</v>
      </c>
      <c r="C11" s="1" t="s">
        <v>17</v>
      </c>
      <c r="E11" s="1" t="s">
        <v>123</v>
      </c>
      <c r="G11" s="3">
        <v>18</v>
      </c>
      <c r="I11" s="3">
        <v>0</v>
      </c>
      <c r="K11" s="1" t="s">
        <v>17</v>
      </c>
      <c r="M11" s="3">
        <v>0</v>
      </c>
      <c r="O11" s="3">
        <v>126395605</v>
      </c>
      <c r="Q11" s="1" t="s">
        <v>17</v>
      </c>
      <c r="S11" s="3">
        <v>126395605</v>
      </c>
    </row>
    <row r="12" spans="1:19" ht="22.5" x14ac:dyDescent="0.55000000000000004">
      <c r="A12" s="2" t="s">
        <v>45</v>
      </c>
      <c r="C12" s="1" t="s">
        <v>17</v>
      </c>
      <c r="E12" s="1" t="s">
        <v>47</v>
      </c>
      <c r="G12" s="3">
        <v>18</v>
      </c>
      <c r="I12" s="3">
        <v>1307876542</v>
      </c>
      <c r="K12" s="1" t="s">
        <v>17</v>
      </c>
      <c r="M12" s="3">
        <v>1307876542</v>
      </c>
      <c r="O12" s="3">
        <v>6404945646</v>
      </c>
      <c r="Q12" s="1" t="s">
        <v>17</v>
      </c>
      <c r="S12" s="3">
        <v>6404945646</v>
      </c>
    </row>
    <row r="13" spans="1:19" ht="22.5" x14ac:dyDescent="0.55000000000000004">
      <c r="A13" s="2" t="s">
        <v>124</v>
      </c>
      <c r="C13" s="1" t="s">
        <v>17</v>
      </c>
      <c r="E13" s="1" t="s">
        <v>98</v>
      </c>
      <c r="G13" s="3">
        <v>21</v>
      </c>
      <c r="I13" s="3">
        <v>0</v>
      </c>
      <c r="K13" s="1" t="s">
        <v>17</v>
      </c>
      <c r="M13" s="3">
        <v>0</v>
      </c>
      <c r="O13" s="3">
        <v>1125228633</v>
      </c>
      <c r="Q13" s="1" t="s">
        <v>17</v>
      </c>
      <c r="S13" s="3">
        <v>1125228633</v>
      </c>
    </row>
    <row r="14" spans="1:19" ht="23.25" thickBot="1" x14ac:dyDescent="0.6">
      <c r="A14" s="2" t="s">
        <v>125</v>
      </c>
      <c r="C14" s="1" t="s">
        <v>17</v>
      </c>
      <c r="E14" s="1" t="s">
        <v>126</v>
      </c>
      <c r="G14" s="3">
        <v>18</v>
      </c>
      <c r="I14" s="3">
        <v>0</v>
      </c>
      <c r="K14" s="1" t="s">
        <v>17</v>
      </c>
      <c r="M14" s="3">
        <v>0</v>
      </c>
      <c r="O14" s="3">
        <v>241842974</v>
      </c>
      <c r="Q14" s="1" t="s">
        <v>17</v>
      </c>
      <c r="S14" s="3">
        <v>241842974</v>
      </c>
    </row>
    <row r="15" spans="1:19" ht="22.5" thickBot="1" x14ac:dyDescent="0.55000000000000004">
      <c r="A15" s="1" t="s">
        <v>17</v>
      </c>
      <c r="C15" s="1" t="s">
        <v>17</v>
      </c>
      <c r="E15" s="1" t="s">
        <v>17</v>
      </c>
      <c r="G15" s="11"/>
      <c r="I15" s="4">
        <f>SUM(I8:I14)</f>
        <v>6400229442</v>
      </c>
      <c r="K15" s="4">
        <f>SUM(K8:K14)</f>
        <v>0</v>
      </c>
      <c r="M15" s="4">
        <f>SUM(M8:M14)</f>
        <v>6400229442</v>
      </c>
      <c r="O15" s="4">
        <f>SUM(O8:O14)</f>
        <v>28975118943</v>
      </c>
      <c r="Q15" s="4">
        <f>SUM(Q8:Q14)</f>
        <v>0</v>
      </c>
      <c r="S15" s="4">
        <f>SUM(S8:S14)</f>
        <v>28975118943</v>
      </c>
    </row>
    <row r="16" spans="1:19" ht="22.5" thickTop="1" x14ac:dyDescent="0.5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9939-769C-48CB-BD10-DB8DC73288F7}">
  <dimension ref="A2:M23"/>
  <sheetViews>
    <sheetView rightToLeft="1" workbookViewId="0">
      <selection activeCell="K12" sqref="K12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20" style="1" customWidth="1"/>
    <col min="4" max="4" width="1" style="1" customWidth="1"/>
    <col min="5" max="5" width="18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7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</row>
    <row r="3" spans="1:13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  <c r="F3" s="16" t="s">
        <v>113</v>
      </c>
      <c r="G3" s="16" t="s">
        <v>113</v>
      </c>
      <c r="H3" s="16" t="s">
        <v>113</v>
      </c>
      <c r="I3" s="16" t="s">
        <v>113</v>
      </c>
      <c r="J3" s="16" t="s">
        <v>113</v>
      </c>
      <c r="K3" s="16" t="s">
        <v>113</v>
      </c>
      <c r="L3" s="16" t="s">
        <v>113</v>
      </c>
      <c r="M3" s="16" t="s">
        <v>113</v>
      </c>
    </row>
    <row r="4" spans="1:13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</row>
    <row r="6" spans="1:13" ht="23.25" thickBot="1" x14ac:dyDescent="0.55000000000000004">
      <c r="A6" s="6" t="s">
        <v>114</v>
      </c>
      <c r="C6" s="15" t="s">
        <v>160</v>
      </c>
      <c r="D6" s="15" t="s">
        <v>115</v>
      </c>
      <c r="E6" s="15" t="s">
        <v>115</v>
      </c>
      <c r="F6" s="15" t="s">
        <v>115</v>
      </c>
      <c r="G6" s="15" t="s">
        <v>115</v>
      </c>
      <c r="I6" s="15" t="s">
        <v>161</v>
      </c>
      <c r="J6" s="15" t="s">
        <v>116</v>
      </c>
      <c r="K6" s="15" t="s">
        <v>116</v>
      </c>
      <c r="L6" s="15" t="s">
        <v>116</v>
      </c>
      <c r="M6" s="15" t="s">
        <v>116</v>
      </c>
    </row>
    <row r="7" spans="1:13" ht="23.25" thickBot="1" x14ac:dyDescent="0.55000000000000004">
      <c r="A7" s="6" t="s">
        <v>117</v>
      </c>
      <c r="C7" s="6" t="s">
        <v>119</v>
      </c>
      <c r="E7" s="6" t="s">
        <v>120</v>
      </c>
      <c r="G7" s="6" t="s">
        <v>121</v>
      </c>
      <c r="I7" s="6" t="s">
        <v>119</v>
      </c>
      <c r="K7" s="6" t="s">
        <v>120</v>
      </c>
      <c r="M7" s="6" t="s">
        <v>121</v>
      </c>
    </row>
    <row r="8" spans="1:13" ht="22.5" x14ac:dyDescent="0.55000000000000004">
      <c r="A8" s="2" t="s">
        <v>75</v>
      </c>
      <c r="C8" s="3">
        <v>19189</v>
      </c>
      <c r="E8" s="3">
        <v>0</v>
      </c>
      <c r="G8" s="3">
        <f>C8-E8</f>
        <v>19189</v>
      </c>
      <c r="I8" s="3">
        <v>45349</v>
      </c>
      <c r="K8" s="3">
        <v>0</v>
      </c>
      <c r="M8" s="3">
        <v>45349</v>
      </c>
    </row>
    <row r="9" spans="1:13" ht="22.5" x14ac:dyDescent="0.55000000000000004">
      <c r="A9" s="2" t="s">
        <v>79</v>
      </c>
      <c r="C9" s="3">
        <v>448459925</v>
      </c>
      <c r="E9" s="3">
        <v>0</v>
      </c>
      <c r="G9" s="3">
        <f t="shared" ref="G9:G21" si="0">C9-E9</f>
        <v>448459925</v>
      </c>
      <c r="I9" s="3">
        <v>1134946045</v>
      </c>
      <c r="K9" s="3">
        <v>0</v>
      </c>
      <c r="M9" s="3">
        <v>1134946045</v>
      </c>
    </row>
    <row r="10" spans="1:13" ht="22.5" x14ac:dyDescent="0.55000000000000004">
      <c r="A10" s="2" t="s">
        <v>82</v>
      </c>
      <c r="C10" s="3">
        <v>12422</v>
      </c>
      <c r="E10" s="3">
        <v>0</v>
      </c>
      <c r="G10" s="3">
        <f t="shared" si="0"/>
        <v>12422</v>
      </c>
      <c r="I10" s="3">
        <v>201441</v>
      </c>
      <c r="K10" s="3">
        <v>0</v>
      </c>
      <c r="M10" s="3">
        <v>201441</v>
      </c>
    </row>
    <row r="11" spans="1:13" ht="22.5" x14ac:dyDescent="0.55000000000000004">
      <c r="A11" s="2" t="s">
        <v>85</v>
      </c>
      <c r="C11" s="3">
        <v>21100</v>
      </c>
      <c r="E11" s="3">
        <v>0</v>
      </c>
      <c r="G11" s="3">
        <f t="shared" si="0"/>
        <v>21100</v>
      </c>
      <c r="I11" s="3">
        <v>8769028</v>
      </c>
      <c r="K11" s="3">
        <v>0</v>
      </c>
      <c r="M11" s="3">
        <v>8769028</v>
      </c>
    </row>
    <row r="12" spans="1:13" ht="22.5" x14ac:dyDescent="0.55000000000000004">
      <c r="A12" s="2" t="s">
        <v>85</v>
      </c>
      <c r="C12" s="3">
        <v>1808333323</v>
      </c>
      <c r="E12" s="3">
        <v>0</v>
      </c>
      <c r="G12" s="3">
        <f t="shared" si="0"/>
        <v>1808333323</v>
      </c>
      <c r="I12" s="3">
        <v>8842739106</v>
      </c>
      <c r="K12" s="3">
        <v>78987</v>
      </c>
      <c r="M12" s="3">
        <v>8842660119</v>
      </c>
    </row>
    <row r="13" spans="1:13" ht="22.5" x14ac:dyDescent="0.55000000000000004">
      <c r="A13" s="2" t="s">
        <v>90</v>
      </c>
      <c r="C13" s="3">
        <v>62283</v>
      </c>
      <c r="E13" s="3">
        <v>0</v>
      </c>
      <c r="G13" s="3">
        <f t="shared" si="0"/>
        <v>62283</v>
      </c>
      <c r="I13" s="3">
        <v>263653</v>
      </c>
      <c r="K13" s="3">
        <v>0</v>
      </c>
      <c r="M13" s="3">
        <v>263653</v>
      </c>
    </row>
    <row r="14" spans="1:13" ht="22.5" x14ac:dyDescent="0.55000000000000004">
      <c r="A14" s="2" t="s">
        <v>90</v>
      </c>
      <c r="C14" s="3">
        <v>148196720</v>
      </c>
      <c r="E14" s="3">
        <v>0</v>
      </c>
      <c r="G14" s="3">
        <f t="shared" si="0"/>
        <v>148196720</v>
      </c>
      <c r="I14" s="3">
        <v>9767383766</v>
      </c>
      <c r="K14" s="3">
        <v>1489627</v>
      </c>
      <c r="M14" s="3">
        <v>9765894139</v>
      </c>
    </row>
    <row r="15" spans="1:13" ht="22.5" x14ac:dyDescent="0.55000000000000004">
      <c r="A15" s="2" t="s">
        <v>94</v>
      </c>
      <c r="C15" s="3">
        <v>2072319783</v>
      </c>
      <c r="E15" s="3">
        <v>19015</v>
      </c>
      <c r="G15" s="3">
        <f t="shared" si="0"/>
        <v>2072300768</v>
      </c>
      <c r="I15" s="3">
        <v>9623926919</v>
      </c>
      <c r="K15" s="3">
        <v>9665838</v>
      </c>
      <c r="M15" s="3">
        <v>9614261081</v>
      </c>
    </row>
    <row r="16" spans="1:13" ht="22.5" x14ac:dyDescent="0.55000000000000004">
      <c r="A16" s="2" t="s">
        <v>94</v>
      </c>
      <c r="C16" s="3">
        <v>1291732149</v>
      </c>
      <c r="E16" s="3">
        <v>0</v>
      </c>
      <c r="G16" s="3">
        <f t="shared" si="0"/>
        <v>1291732149</v>
      </c>
      <c r="I16" s="3">
        <v>5757478071</v>
      </c>
      <c r="K16" s="3">
        <v>8608953</v>
      </c>
      <c r="M16" s="3">
        <v>5748869118</v>
      </c>
    </row>
    <row r="17" spans="1:13" ht="22.5" x14ac:dyDescent="0.55000000000000004">
      <c r="A17" s="2" t="s">
        <v>85</v>
      </c>
      <c r="C17" s="3">
        <v>1550000000</v>
      </c>
      <c r="E17" s="3">
        <v>0</v>
      </c>
      <c r="G17" s="3">
        <f t="shared" si="0"/>
        <v>1550000000</v>
      </c>
      <c r="I17" s="3">
        <v>6934942726</v>
      </c>
      <c r="K17" s="3">
        <v>1983207</v>
      </c>
      <c r="M17" s="3">
        <v>6932959519</v>
      </c>
    </row>
    <row r="18" spans="1:13" ht="22.5" x14ac:dyDescent="0.55000000000000004">
      <c r="A18" s="2" t="s">
        <v>102</v>
      </c>
      <c r="C18" s="3">
        <v>2192622950</v>
      </c>
      <c r="E18" s="3">
        <v>0</v>
      </c>
      <c r="G18" s="3">
        <f t="shared" si="0"/>
        <v>2192622950</v>
      </c>
      <c r="I18" s="3">
        <v>6700819671</v>
      </c>
      <c r="K18" s="3">
        <v>885246</v>
      </c>
      <c r="M18" s="3">
        <v>6699934425</v>
      </c>
    </row>
    <row r="19" spans="1:13" ht="22.5" x14ac:dyDescent="0.55000000000000004">
      <c r="A19" s="2" t="s">
        <v>85</v>
      </c>
      <c r="C19" s="3">
        <v>258333323</v>
      </c>
      <c r="E19" s="3">
        <v>63974</v>
      </c>
      <c r="G19" s="3">
        <f t="shared" si="0"/>
        <v>258269349</v>
      </c>
      <c r="I19" s="3">
        <v>299999988</v>
      </c>
      <c r="K19" s="3">
        <v>330534</v>
      </c>
      <c r="M19" s="3">
        <v>299669454</v>
      </c>
    </row>
    <row r="20" spans="1:13" ht="22.5" x14ac:dyDescent="0.55000000000000004">
      <c r="A20" s="2" t="s">
        <v>107</v>
      </c>
      <c r="C20" s="3">
        <v>2246311464</v>
      </c>
      <c r="E20" s="3">
        <v>0</v>
      </c>
      <c r="G20" s="3">
        <f t="shared" si="0"/>
        <v>2246311464</v>
      </c>
      <c r="I20" s="3">
        <v>2246311464</v>
      </c>
      <c r="K20" s="3">
        <v>0</v>
      </c>
      <c r="M20" s="3">
        <v>2246311464</v>
      </c>
    </row>
    <row r="21" spans="1:13" ht="23.25" thickBot="1" x14ac:dyDescent="0.6">
      <c r="A21" s="2" t="s">
        <v>107</v>
      </c>
      <c r="C21" s="3">
        <v>649180320</v>
      </c>
      <c r="E21" s="3">
        <v>0</v>
      </c>
      <c r="G21" s="3">
        <f t="shared" si="0"/>
        <v>649180320</v>
      </c>
      <c r="I21" s="3">
        <v>649180320</v>
      </c>
      <c r="K21" s="3">
        <v>0</v>
      </c>
      <c r="M21" s="3">
        <v>649180320</v>
      </c>
    </row>
    <row r="22" spans="1:13" ht="22.5" thickBot="1" x14ac:dyDescent="0.55000000000000004">
      <c r="A22" s="1" t="s">
        <v>17</v>
      </c>
      <c r="C22" s="4">
        <f>SUM(C8:C21)</f>
        <v>12665604951</v>
      </c>
      <c r="E22" s="4">
        <f>SUM(E8:E21)</f>
        <v>82989</v>
      </c>
      <c r="G22" s="4">
        <f>SUM(G8:G21)</f>
        <v>12665521962</v>
      </c>
      <c r="I22" s="4">
        <f>SUM(I8:I21)</f>
        <v>51967007547</v>
      </c>
      <c r="K22" s="4">
        <f>SUM(K8:K21)</f>
        <v>23042392</v>
      </c>
      <c r="M22" s="4">
        <f>SUM(M8:M21)</f>
        <v>51943965155</v>
      </c>
    </row>
    <row r="23" spans="1:13" ht="22.5" thickTop="1" x14ac:dyDescent="0.5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"/>
  <sheetViews>
    <sheetView rightToLeft="1" workbookViewId="0">
      <selection activeCell="Q12" sqref="Q12"/>
    </sheetView>
  </sheetViews>
  <sheetFormatPr defaultRowHeight="21.75" x14ac:dyDescent="0.5"/>
  <cols>
    <col min="1" max="1" width="35.85546875" style="1" bestFit="1" customWidth="1"/>
    <col min="2" max="2" width="1" style="1" customWidth="1"/>
    <col min="3" max="3" width="11" style="1" customWidth="1"/>
    <col min="4" max="4" width="1" style="1" customWidth="1"/>
    <col min="5" max="5" width="14" style="1" customWidth="1"/>
    <col min="6" max="6" width="1" style="1" customWidth="1"/>
    <col min="7" max="7" width="15" style="1" customWidth="1"/>
    <col min="8" max="8" width="1" style="1" customWidth="1"/>
    <col min="9" max="9" width="28" style="1" customWidth="1"/>
    <col min="10" max="10" width="1" style="1" customWidth="1"/>
    <col min="11" max="11" width="16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  <c r="F3" s="16" t="s">
        <v>113</v>
      </c>
      <c r="G3" s="16" t="s">
        <v>113</v>
      </c>
      <c r="H3" s="16" t="s">
        <v>113</v>
      </c>
      <c r="I3" s="16" t="s">
        <v>113</v>
      </c>
      <c r="J3" s="16" t="s">
        <v>113</v>
      </c>
      <c r="K3" s="16" t="s">
        <v>113</v>
      </c>
      <c r="L3" s="16" t="s">
        <v>113</v>
      </c>
      <c r="M3" s="16" t="s">
        <v>113</v>
      </c>
      <c r="N3" s="16" t="s">
        <v>113</v>
      </c>
      <c r="O3" s="16" t="s">
        <v>113</v>
      </c>
      <c r="P3" s="16" t="s">
        <v>113</v>
      </c>
      <c r="Q3" s="16" t="s">
        <v>113</v>
      </c>
    </row>
    <row r="4" spans="1:17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2.5" x14ac:dyDescent="0.5">
      <c r="A6" s="15" t="s">
        <v>3</v>
      </c>
      <c r="C6" s="15" t="s">
        <v>160</v>
      </c>
      <c r="D6" s="15" t="s">
        <v>115</v>
      </c>
      <c r="E6" s="15" t="s">
        <v>115</v>
      </c>
      <c r="F6" s="15" t="s">
        <v>115</v>
      </c>
      <c r="G6" s="15" t="s">
        <v>115</v>
      </c>
      <c r="H6" s="15" t="s">
        <v>115</v>
      </c>
      <c r="I6" s="15" t="s">
        <v>115</v>
      </c>
      <c r="K6" s="15" t="s">
        <v>161</v>
      </c>
      <c r="L6" s="15" t="s">
        <v>116</v>
      </c>
      <c r="M6" s="15" t="s">
        <v>116</v>
      </c>
      <c r="N6" s="15" t="s">
        <v>116</v>
      </c>
      <c r="O6" s="15" t="s">
        <v>116</v>
      </c>
      <c r="P6" s="15" t="s">
        <v>116</v>
      </c>
      <c r="Q6" s="15" t="s">
        <v>116</v>
      </c>
    </row>
    <row r="7" spans="1:17" ht="22.5" x14ac:dyDescent="0.5">
      <c r="A7" s="15" t="s">
        <v>3</v>
      </c>
      <c r="C7" s="15" t="s">
        <v>7</v>
      </c>
      <c r="E7" s="15" t="s">
        <v>127</v>
      </c>
      <c r="G7" s="15" t="s">
        <v>128</v>
      </c>
      <c r="I7" s="15" t="s">
        <v>130</v>
      </c>
      <c r="K7" s="15" t="s">
        <v>7</v>
      </c>
      <c r="M7" s="15" t="s">
        <v>127</v>
      </c>
      <c r="O7" s="15" t="s">
        <v>128</v>
      </c>
      <c r="Q7" s="15" t="s">
        <v>130</v>
      </c>
    </row>
    <row r="8" spans="1:17" ht="22.5" x14ac:dyDescent="0.55000000000000004">
      <c r="A8" s="2" t="s">
        <v>125</v>
      </c>
      <c r="C8" s="3">
        <v>0</v>
      </c>
      <c r="E8" s="3">
        <v>0</v>
      </c>
      <c r="G8" s="3">
        <v>0</v>
      </c>
      <c r="I8" s="3">
        <v>0</v>
      </c>
      <c r="K8" s="3">
        <v>78404</v>
      </c>
      <c r="M8" s="3">
        <v>78404000000</v>
      </c>
      <c r="O8" s="3">
        <v>78179252228</v>
      </c>
      <c r="Q8" s="3">
        <v>224747772</v>
      </c>
    </row>
    <row r="9" spans="1:17" ht="22.5" x14ac:dyDescent="0.55000000000000004">
      <c r="A9" s="2" t="s">
        <v>124</v>
      </c>
      <c r="C9" s="3">
        <v>0</v>
      </c>
      <c r="E9" s="3">
        <v>0</v>
      </c>
      <c r="G9" s="3">
        <v>0</v>
      </c>
      <c r="I9" s="3">
        <v>0</v>
      </c>
      <c r="K9" s="3">
        <v>127296</v>
      </c>
      <c r="M9" s="3">
        <v>127296000000</v>
      </c>
      <c r="O9" s="3">
        <v>126395276273</v>
      </c>
      <c r="Q9" s="3">
        <v>900723727</v>
      </c>
    </row>
    <row r="10" spans="1:17" ht="22.5" x14ac:dyDescent="0.55000000000000004">
      <c r="A10" s="2" t="s">
        <v>45</v>
      </c>
      <c r="C10" s="3">
        <v>0</v>
      </c>
      <c r="E10" s="3">
        <v>0</v>
      </c>
      <c r="G10" s="3">
        <v>0</v>
      </c>
      <c r="I10" s="3">
        <v>0</v>
      </c>
      <c r="K10" s="3">
        <v>9400</v>
      </c>
      <c r="M10" s="3">
        <v>8928475422</v>
      </c>
      <c r="O10" s="3">
        <v>8647370161</v>
      </c>
      <c r="Q10" s="3">
        <v>281105261</v>
      </c>
    </row>
    <row r="11" spans="1:17" ht="22.5" x14ac:dyDescent="0.55000000000000004">
      <c r="A11" s="2" t="s">
        <v>122</v>
      </c>
      <c r="C11" s="3">
        <v>0</v>
      </c>
      <c r="E11" s="3">
        <v>0</v>
      </c>
      <c r="G11" s="3">
        <v>0</v>
      </c>
      <c r="I11" s="3">
        <v>0</v>
      </c>
      <c r="K11" s="3">
        <v>10512</v>
      </c>
      <c r="M11" s="3">
        <v>9702393926</v>
      </c>
      <c r="O11" s="3">
        <v>9581847591</v>
      </c>
      <c r="Q11" s="3">
        <v>120546335</v>
      </c>
    </row>
    <row r="12" spans="1:17" ht="22.5" x14ac:dyDescent="0.55000000000000004">
      <c r="A12" s="2" t="s">
        <v>131</v>
      </c>
      <c r="C12" s="3">
        <v>0</v>
      </c>
      <c r="E12" s="3">
        <v>0</v>
      </c>
      <c r="G12" s="3">
        <v>0</v>
      </c>
      <c r="I12" s="3">
        <v>0</v>
      </c>
      <c r="K12" s="3">
        <v>22600</v>
      </c>
      <c r="M12" s="3">
        <v>18099770824</v>
      </c>
      <c r="O12" s="3">
        <v>17771678299</v>
      </c>
      <c r="Q12" s="3">
        <v>328092525</v>
      </c>
    </row>
    <row r="13" spans="1:17" x14ac:dyDescent="0.5">
      <c r="A13" s="1" t="s">
        <v>17</v>
      </c>
      <c r="C13" s="1" t="s">
        <v>17</v>
      </c>
      <c r="E13" s="4">
        <f>SUM(E8:E12)</f>
        <v>0</v>
      </c>
      <c r="G13" s="4">
        <f>SUM(G8:G12)</f>
        <v>0</v>
      </c>
      <c r="I13" s="4">
        <f>SUM(I8:I12)</f>
        <v>0</v>
      </c>
      <c r="K13" s="1" t="s">
        <v>17</v>
      </c>
      <c r="M13" s="4">
        <f>SUM(M8:M12)</f>
        <v>242430640172</v>
      </c>
      <c r="O13" s="4">
        <f>SUM(O8:O12)</f>
        <v>240575424552</v>
      </c>
      <c r="Q13" s="4">
        <f>SUM(Q8:Q12)</f>
        <v>1855215620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tabSelected="1" workbookViewId="0">
      <selection activeCell="G21" sqref="G21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7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2.5" x14ac:dyDescent="0.5">
      <c r="A3" s="16" t="s">
        <v>113</v>
      </c>
      <c r="B3" s="16" t="s">
        <v>113</v>
      </c>
      <c r="C3" s="16" t="s">
        <v>113</v>
      </c>
      <c r="D3" s="16" t="s">
        <v>113</v>
      </c>
      <c r="E3" s="16" t="s">
        <v>113</v>
      </c>
      <c r="F3" s="16" t="s">
        <v>113</v>
      </c>
      <c r="G3" s="16" t="s">
        <v>113</v>
      </c>
      <c r="H3" s="16" t="s">
        <v>113</v>
      </c>
      <c r="I3" s="16" t="s">
        <v>113</v>
      </c>
      <c r="J3" s="16" t="s">
        <v>113</v>
      </c>
      <c r="K3" s="16" t="s">
        <v>113</v>
      </c>
      <c r="L3" s="16" t="s">
        <v>113</v>
      </c>
      <c r="M3" s="16" t="s">
        <v>113</v>
      </c>
      <c r="N3" s="16" t="s">
        <v>113</v>
      </c>
      <c r="O3" s="16" t="s">
        <v>113</v>
      </c>
      <c r="P3" s="16" t="s">
        <v>113</v>
      </c>
      <c r="Q3" s="16" t="s">
        <v>113</v>
      </c>
    </row>
    <row r="4" spans="1:17" ht="22.5" x14ac:dyDescent="0.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2.5" x14ac:dyDescent="0.5">
      <c r="A6" s="15" t="s">
        <v>3</v>
      </c>
      <c r="C6" s="15" t="s">
        <v>160</v>
      </c>
      <c r="D6" s="15" t="s">
        <v>115</v>
      </c>
      <c r="E6" s="15" t="s">
        <v>115</v>
      </c>
      <c r="F6" s="15" t="s">
        <v>115</v>
      </c>
      <c r="G6" s="15" t="s">
        <v>115</v>
      </c>
      <c r="H6" s="15" t="s">
        <v>115</v>
      </c>
      <c r="I6" s="15" t="s">
        <v>115</v>
      </c>
      <c r="K6" s="15" t="s">
        <v>161</v>
      </c>
      <c r="L6" s="15" t="s">
        <v>116</v>
      </c>
      <c r="M6" s="15" t="s">
        <v>116</v>
      </c>
      <c r="N6" s="15" t="s">
        <v>116</v>
      </c>
      <c r="O6" s="15" t="s">
        <v>116</v>
      </c>
      <c r="P6" s="15" t="s">
        <v>116</v>
      </c>
      <c r="Q6" s="15" t="s">
        <v>116</v>
      </c>
    </row>
    <row r="7" spans="1:17" ht="22.5" x14ac:dyDescent="0.5">
      <c r="A7" s="15" t="s">
        <v>3</v>
      </c>
      <c r="C7" s="15" t="s">
        <v>7</v>
      </c>
      <c r="E7" s="15" t="s">
        <v>127</v>
      </c>
      <c r="G7" s="15" t="s">
        <v>128</v>
      </c>
      <c r="I7" s="15" t="s">
        <v>129</v>
      </c>
      <c r="K7" s="15" t="s">
        <v>7</v>
      </c>
      <c r="M7" s="15" t="s">
        <v>127</v>
      </c>
      <c r="O7" s="15" t="s">
        <v>128</v>
      </c>
      <c r="Q7" s="15" t="s">
        <v>129</v>
      </c>
    </row>
    <row r="8" spans="1:17" ht="22.5" x14ac:dyDescent="0.55000000000000004">
      <c r="A8" s="2" t="s">
        <v>15</v>
      </c>
      <c r="C8" s="3">
        <v>7350000</v>
      </c>
      <c r="E8" s="3">
        <v>40001814562</v>
      </c>
      <c r="G8" s="3">
        <v>40102025252</v>
      </c>
      <c r="I8" s="3">
        <v>-100210689</v>
      </c>
      <c r="K8" s="3">
        <v>7350000</v>
      </c>
      <c r="M8" s="3">
        <v>40001814562</v>
      </c>
      <c r="O8" s="3">
        <v>40102025252</v>
      </c>
      <c r="Q8" s="3">
        <v>-100210689</v>
      </c>
    </row>
    <row r="9" spans="1:17" ht="22.5" x14ac:dyDescent="0.55000000000000004">
      <c r="A9" s="2" t="s">
        <v>49</v>
      </c>
      <c r="C9" s="3">
        <v>80000</v>
      </c>
      <c r="E9" s="3">
        <v>73981468428</v>
      </c>
      <c r="G9" s="3">
        <v>73228564916</v>
      </c>
      <c r="I9" s="3">
        <v>752903512</v>
      </c>
      <c r="K9" s="3">
        <v>80000</v>
      </c>
      <c r="M9" s="3">
        <v>73981468428</v>
      </c>
      <c r="O9" s="3">
        <v>72265095675</v>
      </c>
      <c r="Q9" s="3">
        <v>1716372753</v>
      </c>
    </row>
    <row r="10" spans="1:17" ht="22.5" x14ac:dyDescent="0.55000000000000004">
      <c r="A10" s="2" t="s">
        <v>57</v>
      </c>
      <c r="C10" s="3">
        <v>31853</v>
      </c>
      <c r="E10" s="3">
        <v>27414920722</v>
      </c>
      <c r="G10" s="3">
        <v>27347277213</v>
      </c>
      <c r="I10" s="3">
        <v>67643509</v>
      </c>
      <c r="K10" s="3">
        <v>31853</v>
      </c>
      <c r="M10" s="3">
        <v>27414920722</v>
      </c>
      <c r="O10" s="3">
        <v>29704736318</v>
      </c>
      <c r="Q10" s="3">
        <v>-2289815595</v>
      </c>
    </row>
    <row r="11" spans="1:17" ht="22.5" x14ac:dyDescent="0.55000000000000004">
      <c r="A11" s="2" t="s">
        <v>35</v>
      </c>
      <c r="C11" s="3">
        <v>4300</v>
      </c>
      <c r="E11" s="3">
        <v>3718137965</v>
      </c>
      <c r="G11" s="3">
        <v>3654294539</v>
      </c>
      <c r="I11" s="3">
        <v>63843426</v>
      </c>
      <c r="K11" s="3">
        <v>4300</v>
      </c>
      <c r="M11" s="3">
        <v>3718137965</v>
      </c>
      <c r="O11" s="3">
        <v>3344879630</v>
      </c>
      <c r="Q11" s="3">
        <v>373258335</v>
      </c>
    </row>
    <row r="12" spans="1:17" ht="22.5" x14ac:dyDescent="0.55000000000000004">
      <c r="A12" s="2" t="s">
        <v>39</v>
      </c>
      <c r="C12" s="3">
        <v>30028</v>
      </c>
      <c r="E12" s="3">
        <v>26345995042</v>
      </c>
      <c r="G12" s="3">
        <v>25867735702</v>
      </c>
      <c r="I12" s="3">
        <v>478259340</v>
      </c>
      <c r="K12" s="3">
        <v>30028</v>
      </c>
      <c r="M12" s="3">
        <v>26345995042</v>
      </c>
      <c r="O12" s="3">
        <v>24869317329</v>
      </c>
      <c r="Q12" s="3">
        <v>1476677713</v>
      </c>
    </row>
    <row r="13" spans="1:17" ht="22.5" x14ac:dyDescent="0.55000000000000004">
      <c r="A13" s="2" t="s">
        <v>45</v>
      </c>
      <c r="C13" s="3">
        <v>83390</v>
      </c>
      <c r="E13" s="3">
        <v>80852711899</v>
      </c>
      <c r="G13" s="3">
        <v>79824866310</v>
      </c>
      <c r="I13" s="3">
        <v>1027845589</v>
      </c>
      <c r="K13" s="3">
        <v>83390</v>
      </c>
      <c r="M13" s="3">
        <v>80852711899</v>
      </c>
      <c r="O13" s="3">
        <v>76713212502</v>
      </c>
      <c r="Q13" s="3">
        <v>4139499397</v>
      </c>
    </row>
    <row r="14" spans="1:17" ht="22.5" x14ac:dyDescent="0.55000000000000004">
      <c r="A14" s="2" t="s">
        <v>30</v>
      </c>
      <c r="C14" s="3">
        <v>86400</v>
      </c>
      <c r="E14" s="3">
        <v>109814819292</v>
      </c>
      <c r="G14" s="3">
        <v>106232941238</v>
      </c>
      <c r="I14" s="3">
        <v>3581878054</v>
      </c>
      <c r="K14" s="3">
        <v>86400</v>
      </c>
      <c r="M14" s="3">
        <v>109814819292</v>
      </c>
      <c r="O14" s="3">
        <v>98563944554</v>
      </c>
      <c r="Q14" s="3">
        <v>11250874738</v>
      </c>
    </row>
    <row r="15" spans="1:17" ht="22.5" x14ac:dyDescent="0.55000000000000004">
      <c r="A15" s="2" t="s">
        <v>53</v>
      </c>
      <c r="C15" s="3">
        <v>205000</v>
      </c>
      <c r="E15" s="3">
        <v>176598445729</v>
      </c>
      <c r="G15" s="3">
        <v>176162899686</v>
      </c>
      <c r="I15" s="3">
        <v>435546043</v>
      </c>
      <c r="K15" s="3">
        <v>205000</v>
      </c>
      <c r="M15" s="3">
        <v>176598445729</v>
      </c>
      <c r="O15" s="3">
        <v>169598964615</v>
      </c>
      <c r="Q15" s="3">
        <v>6999481114</v>
      </c>
    </row>
    <row r="16" spans="1:17" ht="22.5" x14ac:dyDescent="0.55000000000000004">
      <c r="A16" s="2" t="s">
        <v>43</v>
      </c>
      <c r="C16" s="3">
        <v>3100</v>
      </c>
      <c r="E16" s="3">
        <v>2971462324</v>
      </c>
      <c r="G16" s="3">
        <v>2903119714</v>
      </c>
      <c r="I16" s="3">
        <v>68342610</v>
      </c>
      <c r="K16" s="3">
        <v>3100</v>
      </c>
      <c r="M16" s="3">
        <v>2971462324</v>
      </c>
      <c r="O16" s="3">
        <v>2665454798</v>
      </c>
      <c r="Q16" s="3">
        <v>306007526</v>
      </c>
    </row>
    <row r="17" spans="1:17" x14ac:dyDescent="0.5">
      <c r="A17" s="1" t="s">
        <v>17</v>
      </c>
      <c r="C17" s="1" t="s">
        <v>17</v>
      </c>
      <c r="E17" s="4">
        <f>SUM(E8:E16)</f>
        <v>541699775963</v>
      </c>
      <c r="G17" s="4">
        <f>SUM(G8:G16)</f>
        <v>535323724570</v>
      </c>
      <c r="I17" s="4">
        <f>SUM(I8:I16)</f>
        <v>6376051394</v>
      </c>
      <c r="K17" s="1" t="s">
        <v>17</v>
      </c>
      <c r="M17" s="4">
        <f>SUM(M8:M16)</f>
        <v>541699775963</v>
      </c>
      <c r="O17" s="4">
        <f>SUM(O8:O16)</f>
        <v>517827630673</v>
      </c>
      <c r="Q17" s="4">
        <f>SUM(Q8:Q16)</f>
        <v>23872145292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مشتقه</vt:lpstr>
      <vt:lpstr>اوراق</vt:lpstr>
      <vt:lpstr>تعدیل قیمت</vt:lpstr>
      <vt:lpstr>سپرده</vt:lpstr>
      <vt:lpstr>جمع 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2024-07-24T14:07:50Z</dcterms:created>
  <dcterms:modified xsi:type="dcterms:W3CDTF">2024-07-27T05:56:42Z</dcterms:modified>
</cp:coreProperties>
</file>