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C727C9B9-CCCB-4326-919D-6FCA72A28BA3}" xr6:coauthVersionLast="47" xr6:coauthVersionMax="47" xr10:uidLastSave="{00000000-0000-0000-0000-000000000000}"/>
  <bookViews>
    <workbookView xWindow="-120" yWindow="-120" windowWidth="29040" windowHeight="15720" tabRatio="970" xr2:uid="{00000000-000D-0000-FFFF-FFFF00000000}"/>
  </bookViews>
  <sheets>
    <sheet name="سهام" sheetId="1" r:id="rId1"/>
    <sheet name="اوراق " sheetId="3" r:id="rId2"/>
    <sheet name="تعدیل قیمت" sheetId="4" r:id="rId3"/>
    <sheet name="سپرده" sheetId="6" r:id="rId4"/>
    <sheet name="جمع درآمدها" sheetId="15" r:id="rId5"/>
    <sheet name="درآمدسرمایه‌گذاری در سهام" sheetId="11" r:id="rId6"/>
    <sheet name="درآمدسرمایه‌گذاری در اوراق بها" sheetId="12" r:id="rId7"/>
    <sheet name="درآمد سپرده بانکی" sheetId="13" r:id="rId8"/>
    <sheet name="سایر درآمدها" sheetId="14" r:id="rId9"/>
    <sheet name="سود اوراق بهادار" sheetId="16" r:id="rId10"/>
    <sheet name="  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2" l="1"/>
  <c r="S16" i="16"/>
  <c r="C21" i="12"/>
  <c r="K21" i="12"/>
  <c r="O21" i="12"/>
  <c r="Q20" i="12"/>
  <c r="Q21" i="12"/>
  <c r="M21" i="12"/>
  <c r="Q9" i="12"/>
  <c r="Q10" i="12"/>
  <c r="Q11" i="12"/>
  <c r="Q12" i="12"/>
  <c r="Q13" i="12"/>
  <c r="Q14" i="12"/>
  <c r="Q15" i="12"/>
  <c r="Q16" i="12"/>
  <c r="Q17" i="12"/>
  <c r="Q18" i="12"/>
  <c r="Q19" i="12"/>
  <c r="Q8" i="12"/>
  <c r="I9" i="12"/>
  <c r="I10" i="12"/>
  <c r="I11" i="12"/>
  <c r="I12" i="12"/>
  <c r="I13" i="12"/>
  <c r="I14" i="12"/>
  <c r="I15" i="12"/>
  <c r="I17" i="12"/>
  <c r="I18" i="12"/>
  <c r="I19" i="12"/>
  <c r="I8" i="12"/>
  <c r="K27" i="13"/>
  <c r="E17" i="9"/>
  <c r="G17" i="9"/>
  <c r="I17" i="9"/>
  <c r="Q17" i="9"/>
  <c r="O17" i="9"/>
  <c r="M17" i="9"/>
  <c r="Q13" i="10" l="1"/>
  <c r="Q9" i="10"/>
  <c r="Q10" i="10"/>
  <c r="Q11" i="10"/>
  <c r="Q12" i="10"/>
  <c r="Q8" i="10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8" i="7"/>
  <c r="M8" i="7"/>
  <c r="C27" i="7"/>
  <c r="E27" i="7"/>
  <c r="I27" i="7"/>
  <c r="K27" i="7"/>
  <c r="M27" i="7" l="1"/>
  <c r="G27" i="7"/>
  <c r="I16" i="16" l="1"/>
  <c r="K16" i="16"/>
  <c r="M16" i="16"/>
  <c r="M15" i="16"/>
  <c r="M9" i="16"/>
  <c r="M10" i="16"/>
  <c r="M11" i="16"/>
  <c r="M12" i="16"/>
  <c r="M13" i="16"/>
  <c r="M14" i="16"/>
  <c r="M8" i="16"/>
  <c r="O16" i="16"/>
  <c r="Q16" i="16"/>
  <c r="S9" i="16"/>
  <c r="S10" i="16"/>
  <c r="S11" i="16"/>
  <c r="S12" i="16"/>
  <c r="S13" i="16"/>
  <c r="S14" i="16"/>
  <c r="S15" i="16"/>
  <c r="S8" i="16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8" i="13"/>
  <c r="G2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8" i="13"/>
  <c r="K12" i="4" l="1"/>
  <c r="C10" i="15"/>
  <c r="E10" i="14"/>
  <c r="C10" i="14"/>
  <c r="I27" i="13"/>
  <c r="E27" i="13"/>
  <c r="I21" i="12"/>
  <c r="G21" i="12"/>
  <c r="E21" i="12"/>
  <c r="S9" i="11"/>
  <c r="Q9" i="11"/>
  <c r="O9" i="11"/>
  <c r="M9" i="11"/>
  <c r="I9" i="11"/>
  <c r="G9" i="11"/>
  <c r="E9" i="11"/>
  <c r="C9" i="11"/>
  <c r="O13" i="10"/>
  <c r="M13" i="10"/>
  <c r="I13" i="10"/>
  <c r="G13" i="10"/>
  <c r="E13" i="10"/>
  <c r="I28" i="6"/>
  <c r="G28" i="6"/>
  <c r="E28" i="6"/>
  <c r="C28" i="6"/>
  <c r="AI17" i="3"/>
  <c r="AG17" i="3"/>
  <c r="AA17" i="3"/>
  <c r="W17" i="3"/>
  <c r="S17" i="3"/>
  <c r="Q17" i="3"/>
  <c r="W10" i="1"/>
  <c r="U10" i="1"/>
  <c r="O10" i="1"/>
  <c r="K10" i="1"/>
  <c r="G10" i="1"/>
  <c r="E10" i="1"/>
</calcChain>
</file>

<file path=xl/sharedStrings.xml><?xml version="1.0" encoding="utf-8"?>
<sst xmlns="http://schemas.openxmlformats.org/spreadsheetml/2006/main" count="1236" uniqueCount="161">
  <si>
    <t>صندوق سرمایه‌گذاری ثابت نامی مفید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</si>
  <si>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</si>
  <si>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</si>
  <si>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</si>
  <si>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</si>
  <si>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</si>
  <si>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</si>
  <si>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</si>
  <si>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</si>
  <si>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</si>
  <si>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</si>
  <si>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</si>
  <si>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</si>
  <si>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</si>
  <si>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</si>
  <si>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گروه توسعه مالی مهرآیندگان</t>
  </si>
  <si>
    <t>4.12%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</si>
  <si>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</si>
  <si>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</si>
  <si>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</si>
  <si>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</si>
  <si>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</si>
  <si>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</si>
  <si>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</si>
  <si>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</si>
  <si>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</si>
  <si>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</si>
  <si>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</si>
  <si>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</si>
  <si>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</si>
  <si>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</si>
  <si>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11.43%</t>
  </si>
  <si>
    <t>اسناد خزانه-م10بودجه00-031115</t>
  </si>
  <si>
    <t>1400/06/07</t>
  </si>
  <si>
    <t>1403/11/15</t>
  </si>
  <si>
    <t>0.39%</t>
  </si>
  <si>
    <t>اسنادخزانه-م2بودجه00-031024</t>
  </si>
  <si>
    <t>1400/02/22</t>
  </si>
  <si>
    <t>1403/10/24</t>
  </si>
  <si>
    <t>2.74%</t>
  </si>
  <si>
    <t>اسنادخزانه-م5بودجه00-030626</t>
  </si>
  <si>
    <t>0.31%</t>
  </si>
  <si>
    <t>صکوک اجاره فارس147- 3ماهه18%</t>
  </si>
  <si>
    <t>1399/07/13</t>
  </si>
  <si>
    <t>1403/07/13</t>
  </si>
  <si>
    <t>8.26%</t>
  </si>
  <si>
    <t>صکوک منفعت نفت0312-6ماهه 18/5%</t>
  </si>
  <si>
    <t>1399/12/17</t>
  </si>
  <si>
    <t>1403/12/17</t>
  </si>
  <si>
    <t>7.53%</t>
  </si>
  <si>
    <t>مرابحه عام دولت126-ش.خ031223</t>
  </si>
  <si>
    <t>1401/12/23</t>
  </si>
  <si>
    <t>1403/12/23</t>
  </si>
  <si>
    <t>17.78%</t>
  </si>
  <si>
    <t>مرابحه عام دولت130-ش.خ031110</t>
  </si>
  <si>
    <t>1402/05/10</t>
  </si>
  <si>
    <t>1403/11/10</t>
  </si>
  <si>
    <t>2.81%</t>
  </si>
  <si>
    <t>51.24%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</si>
  <si>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</si>
  <si>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</si>
  <si>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</si>
  <si>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</si>
  <si>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</si>
  <si>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3.12%</t>
  </si>
  <si>
    <t>3.42%</t>
  </si>
  <si>
    <t>-9.89%</t>
  </si>
  <si>
    <t>-9.77%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</si>
  <si>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</si>
  <si>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</si>
  <si>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</si>
  <si>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</si>
  <si>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</si>
  <si>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</si>
  <si>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</si>
  <si>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8298064948</t>
  </si>
  <si>
    <t>0.00%</t>
  </si>
  <si>
    <t>8323248251</t>
  </si>
  <si>
    <t xml:space="preserve">بانک خاورمیانه ظفر </t>
  </si>
  <si>
    <t>1009-10-810-707073712</t>
  </si>
  <si>
    <t>بانک پاسارگاد هفتم تیر</t>
  </si>
  <si>
    <t>2078100153333331</t>
  </si>
  <si>
    <t>بانک تجارت کار</t>
  </si>
  <si>
    <t>11146775</t>
  </si>
  <si>
    <t>0.03%</t>
  </si>
  <si>
    <t>0461537573706</t>
  </si>
  <si>
    <t>بانک اقتصاد نوین اقدسیه</t>
  </si>
  <si>
    <t>216850436900001</t>
  </si>
  <si>
    <t>بانک پاسارگاد هفت تیر</t>
  </si>
  <si>
    <t>207307153333331</t>
  </si>
  <si>
    <t>8.07%</t>
  </si>
  <si>
    <t>207307153333332</t>
  </si>
  <si>
    <t>1402/12/14</t>
  </si>
  <si>
    <t>5.04%</t>
  </si>
  <si>
    <t>0479602140468</t>
  </si>
  <si>
    <t>بانک خاورمیانه آفریقا</t>
  </si>
  <si>
    <t>100960935000000713</t>
  </si>
  <si>
    <t>0479602905612</t>
  </si>
  <si>
    <t>1.01%</t>
  </si>
  <si>
    <t>بانک صادرات بورس کالا</t>
  </si>
  <si>
    <t>0219003248009</t>
  </si>
  <si>
    <t>0.23%</t>
  </si>
  <si>
    <t>0407283859007</t>
  </si>
  <si>
    <t>0407303207004</t>
  </si>
  <si>
    <t>بانک ملت جهان کودک</t>
  </si>
  <si>
    <t>0.01%</t>
  </si>
  <si>
    <t>2078100153333332</t>
  </si>
  <si>
    <t>100910810707076093</t>
  </si>
  <si>
    <t>1.83%</t>
  </si>
  <si>
    <t>0407343288003</t>
  </si>
  <si>
    <t>25.21%</t>
  </si>
  <si>
    <t>41.42%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</si>
  <si>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</si>
  <si>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</si>
  <si>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</si>
  <si>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</si>
  <si>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</si>
  <si>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</si>
  <si>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</si>
  <si>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</si>
  <si>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</si>
  <si>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دولت72-ش.خ0311</t>
  </si>
  <si>
    <t>1403/11/13</t>
  </si>
  <si>
    <t>صکوک اجاره معادن212-6ماهه21%</t>
  </si>
  <si>
    <t>اجاره تابان لوتوس14021206</t>
  </si>
  <si>
    <t>1402/12/06</t>
  </si>
  <si>
    <t>بهای فروش</t>
  </si>
  <si>
    <t>ارزش دفتری</t>
  </si>
  <si>
    <t>سود و زیان ناشی از تغییر قیمت</t>
  </si>
  <si>
    <t>سود و زیان ناشی از فروش</t>
  </si>
  <si>
    <t>اسناد خزانه-م9بودجه00-031101</t>
  </si>
  <si>
    <t>درآمد سود سهام</t>
  </si>
  <si>
    <t>درآمد تغییر ارزش</t>
  </si>
  <si>
    <t>درآمد فروش</t>
  </si>
  <si>
    <t>درصد از کل درآمدها</t>
  </si>
  <si>
    <t>3.27%</t>
  </si>
  <si>
    <t>0.59%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</si>
  <si>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</si>
  <si>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</si>
  <si>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</si>
  <si>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</si>
  <si>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</si>
  <si>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</si>
  <si>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216283436900001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</si>
  <si>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</si>
  <si>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</si>
  <si>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</si>
  <si>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</si>
  <si>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0.09%</t>
  </si>
  <si>
    <t>سرمایه‌گذاری در اوراق بهادار</t>
  </si>
  <si>
    <t>47.82%</t>
  </si>
  <si>
    <t>1.30%</t>
  </si>
  <si>
    <t>درآمد سپرده بانکی</t>
  </si>
  <si>
    <t>47.93%</t>
  </si>
  <si>
    <t>1.31%</t>
  </si>
  <si>
    <t>99.02%</t>
  </si>
  <si>
    <t>2.70%</t>
  </si>
  <si>
    <t>1403/05/01</t>
  </si>
  <si>
    <t>جلوگیری از نوسانات ناگهانی</t>
  </si>
  <si>
    <t>-</t>
  </si>
  <si>
    <t>نرخ ترجیحی اختیارف ت ومهان-7025-(همهان311)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</si>
</sst>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4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164" fontId="5" fillId="0" borderId="4" xfId="0" applyNumberFormat="1" applyFont="1" applyBorder="1" applyAlignment="1">
      <alignment horizontal="center" vertical="center" readingOrder="2"/>
    </xf>
    <xf numFmtId="164" fontId="5" fillId="0" borderId="5" xfId="0" applyNumberFormat="1" applyFont="1" applyBorder="1" applyAlignment="1">
      <alignment horizontal="center" vertical="center" readingOrder="2"/>
    </xf>
    <xf numFmtId="164" fontId="5" fillId="0" borderId="0" xfId="0" applyNumberFormat="1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 applyFill="1" applyAlignment="1">
      <alignment horizontal="center" vertical="center" readingOrder="2"/>
    </xf>
    <xf numFmtId="3" fontId="4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rightToLeft="1" tabSelected="1" workbookViewId="0">
      <selection activeCell="I18" sqref="I18"/>
    </sheetView>
  </sheetViews>
  <sheetFormatPr defaultRowHeight="24" x14ac:dyDescent="0.55000000000000004"/>
  <cols>
    <col min="1" max="1" width="25.140625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23" style="1" customWidth="1"/>
    <col min="8" max="8" width="1" style="1" customWidth="1"/>
    <col min="9" max="9" width="11" style="1" customWidth="1"/>
    <col min="10" max="10" width="1" style="1" customWidth="1"/>
    <col min="11" max="11" width="18" style="1" customWidth="1"/>
    <col min="12" max="12" width="1" style="1" customWidth="1"/>
    <col min="13" max="13" width="11" style="1" customWidth="1"/>
    <col min="14" max="14" width="1" style="1" customWidth="1"/>
    <col min="15" max="15" width="14" style="1" customWidth="1"/>
    <col min="16" max="16" width="1" style="1" customWidth="1"/>
    <col min="17" max="17" width="17" style="1" customWidth="1"/>
    <col min="18" max="18" width="1" style="1" customWidth="1"/>
    <col min="19" max="19" width="15" style="1" customWidth="1"/>
    <col min="20" max="20" width="1" style="1" customWidth="1"/>
    <col min="21" max="21" width="21" style="1" customWidth="1"/>
    <col min="22" max="22" width="1" style="1" customWidth="1"/>
    <col min="23" max="23" width="21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</row>
    <row r="3" spans="1:25" ht="24.75" x14ac:dyDescent="0.55000000000000004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</row>
    <row r="4" spans="1:25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</row>
    <row r="6" spans="1:25" ht="24.75" x14ac:dyDescent="0.55000000000000004">
      <c r="A6" s="20" t="s">
        <v>3</v>
      </c>
      <c r="C6" s="20" t="s">
        <v>157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1" t="s">
        <v>15</v>
      </c>
      <c r="C9" s="2">
        <v>7350000</v>
      </c>
      <c r="D9" s="3"/>
      <c r="E9" s="2">
        <v>40102025252</v>
      </c>
      <c r="F9" s="3"/>
      <c r="G9" s="2">
        <v>40001814562.5</v>
      </c>
      <c r="H9" s="3"/>
      <c r="I9" s="2">
        <v>0</v>
      </c>
      <c r="J9" s="3"/>
      <c r="K9" s="2">
        <v>0</v>
      </c>
      <c r="L9" s="3"/>
      <c r="M9" s="2">
        <v>0</v>
      </c>
      <c r="N9" s="3"/>
      <c r="O9" s="2">
        <v>0</v>
      </c>
      <c r="P9" s="3"/>
      <c r="Q9" s="2">
        <v>7350000</v>
      </c>
      <c r="R9" s="3"/>
      <c r="S9" s="2">
        <v>5596</v>
      </c>
      <c r="T9" s="3"/>
      <c r="U9" s="2">
        <v>40102025252</v>
      </c>
      <c r="V9" s="3"/>
      <c r="W9" s="2">
        <v>40885872930</v>
      </c>
      <c r="X9" s="3"/>
      <c r="Y9" s="3" t="s">
        <v>16</v>
      </c>
    </row>
    <row r="10" spans="1:25" x14ac:dyDescent="0.55000000000000004">
      <c r="A10" s="1" t="s">
        <v>17</v>
      </c>
      <c r="C10" s="3" t="s">
        <v>17</v>
      </c>
      <c r="D10" s="3"/>
      <c r="E10" s="4">
        <f>SUM(E9:E9)</f>
        <v>40102025252</v>
      </c>
      <c r="F10" s="3"/>
      <c r="G10" s="4">
        <f>SUM(G9:G9)</f>
        <v>40001814562.5</v>
      </c>
      <c r="H10" s="3"/>
      <c r="I10" s="3" t="s">
        <v>17</v>
      </c>
      <c r="J10" s="3"/>
      <c r="K10" s="4">
        <f>SUM(K9:K9)</f>
        <v>0</v>
      </c>
      <c r="L10" s="3"/>
      <c r="M10" s="3" t="s">
        <v>17</v>
      </c>
      <c r="N10" s="3"/>
      <c r="O10" s="4">
        <f>SUM(O9:O9)</f>
        <v>0</v>
      </c>
      <c r="P10" s="3"/>
      <c r="Q10" s="3" t="s">
        <v>17</v>
      </c>
      <c r="R10" s="3"/>
      <c r="S10" s="3" t="s">
        <v>17</v>
      </c>
      <c r="T10" s="3"/>
      <c r="U10" s="4">
        <f>SUM(U9:U9)</f>
        <v>40102025252</v>
      </c>
      <c r="V10" s="3"/>
      <c r="W10" s="4">
        <f>SUM(W9:W9)</f>
        <v>40885872930</v>
      </c>
      <c r="X10" s="3"/>
      <c r="Y10" s="5" t="s">
        <v>16</v>
      </c>
    </row>
    <row r="11" spans="1:25" x14ac:dyDescent="0.55000000000000004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55000000000000004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55000000000000004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07CC-5FDA-4D57-AA38-E38AEF0E7D0B}">
  <dimension ref="A2:S19"/>
  <sheetViews>
    <sheetView rightToLeft="1" topLeftCell="A4" workbookViewId="0">
      <selection activeCell="S17" sqref="S17"/>
    </sheetView>
  </sheetViews>
  <sheetFormatPr defaultRowHeight="24" x14ac:dyDescent="0.55000000000000004"/>
  <cols>
    <col min="1" max="1" width="43.570312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8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7" style="1" customWidth="1"/>
    <col min="18" max="18" width="1" style="1" customWidth="1"/>
    <col min="19" max="19" width="21" style="1" customWidth="1"/>
    <col min="20" max="20" width="1" style="1" customWidth="1"/>
    <col min="21" max="16384" width="9.140625" style="1"/>
  </cols>
  <sheetData>
    <row r="2" spans="1:19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</row>
    <row r="3" spans="1:19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  <c r="L3" s="21" t="s">
        <v>112</v>
      </c>
      <c r="M3" s="21" t="s">
        <v>112</v>
      </c>
      <c r="N3" s="21" t="s">
        <v>112</v>
      </c>
      <c r="O3" s="21" t="s">
        <v>112</v>
      </c>
      <c r="P3" s="21" t="s">
        <v>112</v>
      </c>
      <c r="Q3" s="21" t="s">
        <v>112</v>
      </c>
      <c r="R3" s="21" t="s">
        <v>112</v>
      </c>
      <c r="S3" s="21" t="s">
        <v>112</v>
      </c>
    </row>
    <row r="4" spans="1:19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</row>
    <row r="6" spans="1:19" ht="25.5" thickBot="1" x14ac:dyDescent="0.6">
      <c r="A6" s="20" t="s">
        <v>113</v>
      </c>
      <c r="B6" s="20" t="s">
        <v>113</v>
      </c>
      <c r="C6" s="20" t="s">
        <v>113</v>
      </c>
      <c r="D6" s="20" t="s">
        <v>113</v>
      </c>
      <c r="E6" s="20" t="s">
        <v>113</v>
      </c>
      <c r="F6" s="20" t="s">
        <v>113</v>
      </c>
      <c r="G6" s="20" t="s">
        <v>113</v>
      </c>
      <c r="I6" s="20" t="s">
        <v>114</v>
      </c>
      <c r="J6" s="20" t="s">
        <v>114</v>
      </c>
      <c r="K6" s="20" t="s">
        <v>114</v>
      </c>
      <c r="L6" s="20" t="s">
        <v>114</v>
      </c>
      <c r="M6" s="20" t="s">
        <v>114</v>
      </c>
      <c r="O6" s="20" t="s">
        <v>115</v>
      </c>
      <c r="P6" s="20" t="s">
        <v>115</v>
      </c>
      <c r="Q6" s="20" t="s">
        <v>115</v>
      </c>
      <c r="R6" s="20" t="s">
        <v>115</v>
      </c>
      <c r="S6" s="20" t="s">
        <v>115</v>
      </c>
    </row>
    <row r="7" spans="1:19" ht="25.5" thickBot="1" x14ac:dyDescent="0.6">
      <c r="A7" s="7" t="s">
        <v>116</v>
      </c>
      <c r="C7" s="7" t="s">
        <v>117</v>
      </c>
      <c r="E7" s="7" t="s">
        <v>24</v>
      </c>
      <c r="G7" s="7" t="s">
        <v>25</v>
      </c>
      <c r="I7" s="7" t="s">
        <v>118</v>
      </c>
      <c r="K7" s="7" t="s">
        <v>119</v>
      </c>
      <c r="M7" s="7" t="s">
        <v>120</v>
      </c>
      <c r="O7" s="7" t="s">
        <v>118</v>
      </c>
      <c r="Q7" s="7" t="s">
        <v>119</v>
      </c>
      <c r="S7" s="7" t="s">
        <v>120</v>
      </c>
    </row>
    <row r="8" spans="1:19" x14ac:dyDescent="0.55000000000000004">
      <c r="A8" s="1" t="s">
        <v>54</v>
      </c>
      <c r="C8" s="3" t="s">
        <v>159</v>
      </c>
      <c r="E8" s="3" t="s">
        <v>56</v>
      </c>
      <c r="F8" s="3"/>
      <c r="G8" s="2">
        <v>20.5</v>
      </c>
      <c r="H8" s="3"/>
      <c r="I8" s="2">
        <v>536835634</v>
      </c>
      <c r="J8" s="3"/>
      <c r="K8" s="3">
        <v>0</v>
      </c>
      <c r="L8" s="3"/>
      <c r="M8" s="19">
        <f>I8-K8</f>
        <v>536835634</v>
      </c>
      <c r="N8" s="3"/>
      <c r="O8" s="2">
        <v>3289427339</v>
      </c>
      <c r="P8" s="3"/>
      <c r="Q8" s="3">
        <v>0</v>
      </c>
      <c r="R8" s="3"/>
      <c r="S8" s="2">
        <f>O8-Q8</f>
        <v>3289427339</v>
      </c>
    </row>
    <row r="9" spans="1:19" x14ac:dyDescent="0.55000000000000004">
      <c r="A9" s="1" t="s">
        <v>50</v>
      </c>
      <c r="C9" s="3" t="s">
        <v>159</v>
      </c>
      <c r="E9" s="3" t="s">
        <v>52</v>
      </c>
      <c r="F9" s="3"/>
      <c r="G9" s="2">
        <v>18</v>
      </c>
      <c r="H9" s="3"/>
      <c r="I9" s="2">
        <v>3298891489</v>
      </c>
      <c r="J9" s="3"/>
      <c r="K9" s="3">
        <v>0</v>
      </c>
      <c r="L9" s="3"/>
      <c r="M9" s="19">
        <f t="shared" ref="M9:M14" si="0">I9-K9</f>
        <v>3298891489</v>
      </c>
      <c r="N9" s="3"/>
      <c r="O9" s="2">
        <v>18601224538</v>
      </c>
      <c r="P9" s="3"/>
      <c r="Q9" s="3">
        <v>0</v>
      </c>
      <c r="R9" s="3"/>
      <c r="S9" s="2">
        <f t="shared" ref="S9:S15" si="1">O9-Q9</f>
        <v>18601224538</v>
      </c>
    </row>
    <row r="10" spans="1:19" x14ac:dyDescent="0.55000000000000004">
      <c r="A10" s="1" t="s">
        <v>46</v>
      </c>
      <c r="C10" s="3" t="s">
        <v>159</v>
      </c>
      <c r="E10" s="3" t="s">
        <v>48</v>
      </c>
      <c r="F10" s="3"/>
      <c r="G10" s="2">
        <v>18.5</v>
      </c>
      <c r="H10" s="3"/>
      <c r="I10" s="2">
        <v>1332594370</v>
      </c>
      <c r="J10" s="3"/>
      <c r="K10" s="3">
        <v>0</v>
      </c>
      <c r="L10" s="3"/>
      <c r="M10" s="19">
        <f t="shared" si="0"/>
        <v>1332594370</v>
      </c>
      <c r="N10" s="3"/>
      <c r="O10" s="2">
        <v>4354375701</v>
      </c>
      <c r="P10" s="3"/>
      <c r="Q10" s="3">
        <v>0</v>
      </c>
      <c r="R10" s="3"/>
      <c r="S10" s="2">
        <f t="shared" si="1"/>
        <v>4354375701</v>
      </c>
    </row>
    <row r="11" spans="1:19" x14ac:dyDescent="0.55000000000000004">
      <c r="A11" s="1" t="s">
        <v>121</v>
      </c>
      <c r="C11" s="3" t="s">
        <v>159</v>
      </c>
      <c r="E11" s="3" t="s">
        <v>122</v>
      </c>
      <c r="F11" s="3"/>
      <c r="G11" s="2">
        <v>18</v>
      </c>
      <c r="H11" s="3"/>
      <c r="I11" s="2">
        <v>0</v>
      </c>
      <c r="J11" s="3"/>
      <c r="K11" s="3">
        <v>0</v>
      </c>
      <c r="L11" s="3"/>
      <c r="M11" s="19">
        <f t="shared" si="0"/>
        <v>0</v>
      </c>
      <c r="N11" s="3"/>
      <c r="O11" s="2">
        <v>126395605</v>
      </c>
      <c r="P11" s="3"/>
      <c r="Q11" s="3">
        <v>0</v>
      </c>
      <c r="R11" s="3"/>
      <c r="S11" s="2">
        <f t="shared" si="1"/>
        <v>126395605</v>
      </c>
    </row>
    <row r="12" spans="1:19" x14ac:dyDescent="0.55000000000000004">
      <c r="A12" s="1" t="s">
        <v>42</v>
      </c>
      <c r="C12" s="3" t="s">
        <v>159</v>
      </c>
      <c r="E12" s="3" t="s">
        <v>44</v>
      </c>
      <c r="F12" s="3"/>
      <c r="G12" s="2">
        <v>18</v>
      </c>
      <c r="H12" s="3"/>
      <c r="I12" s="2">
        <v>1258626279</v>
      </c>
      <c r="J12" s="3"/>
      <c r="K12" s="3">
        <v>0</v>
      </c>
      <c r="L12" s="3"/>
      <c r="M12" s="19">
        <f t="shared" si="0"/>
        <v>1258626279</v>
      </c>
      <c r="N12" s="3"/>
      <c r="O12" s="2">
        <v>7663571925</v>
      </c>
      <c r="P12" s="3"/>
      <c r="Q12" s="3">
        <v>0</v>
      </c>
      <c r="R12" s="3"/>
      <c r="S12" s="2">
        <f t="shared" si="1"/>
        <v>7663571925</v>
      </c>
    </row>
    <row r="13" spans="1:19" x14ac:dyDescent="0.55000000000000004">
      <c r="A13" s="1" t="s">
        <v>123</v>
      </c>
      <c r="C13" s="3" t="s">
        <v>159</v>
      </c>
      <c r="E13" s="3" t="s">
        <v>92</v>
      </c>
      <c r="F13" s="3"/>
      <c r="G13" s="2">
        <v>21</v>
      </c>
      <c r="H13" s="3"/>
      <c r="I13" s="2">
        <v>0</v>
      </c>
      <c r="J13" s="3"/>
      <c r="K13" s="3">
        <v>0</v>
      </c>
      <c r="L13" s="3"/>
      <c r="M13" s="19">
        <f t="shared" si="0"/>
        <v>0</v>
      </c>
      <c r="N13" s="3"/>
      <c r="O13" s="2">
        <v>1125228633</v>
      </c>
      <c r="P13" s="3"/>
      <c r="Q13" s="3">
        <v>0</v>
      </c>
      <c r="R13" s="3"/>
      <c r="S13" s="2">
        <f t="shared" si="1"/>
        <v>1125228633</v>
      </c>
    </row>
    <row r="14" spans="1:19" x14ac:dyDescent="0.55000000000000004">
      <c r="A14" s="1" t="s">
        <v>124</v>
      </c>
      <c r="C14" s="3" t="s">
        <v>159</v>
      </c>
      <c r="E14" s="3" t="s">
        <v>125</v>
      </c>
      <c r="F14" s="3"/>
      <c r="G14" s="2">
        <v>18</v>
      </c>
      <c r="H14" s="3"/>
      <c r="I14" s="2">
        <v>0</v>
      </c>
      <c r="J14" s="3"/>
      <c r="K14" s="3">
        <v>0</v>
      </c>
      <c r="L14" s="3"/>
      <c r="M14" s="2">
        <f t="shared" si="0"/>
        <v>0</v>
      </c>
      <c r="N14" s="3"/>
      <c r="O14" s="2">
        <v>241842974</v>
      </c>
      <c r="P14" s="3"/>
      <c r="Q14" s="3">
        <v>0</v>
      </c>
      <c r="R14" s="3"/>
      <c r="S14" s="2">
        <f t="shared" si="1"/>
        <v>241842974</v>
      </c>
    </row>
    <row r="15" spans="1:19" ht="24.75" thickBot="1" x14ac:dyDescent="0.6">
      <c r="A15" s="1" t="s">
        <v>160</v>
      </c>
      <c r="C15" s="3" t="s">
        <v>159</v>
      </c>
      <c r="E15" s="3" t="s">
        <v>159</v>
      </c>
      <c r="F15" s="3"/>
      <c r="G15" s="2" t="s">
        <v>159</v>
      </c>
      <c r="H15" s="3"/>
      <c r="I15" s="2">
        <v>265204380</v>
      </c>
      <c r="J15" s="3"/>
      <c r="K15" s="3">
        <v>0</v>
      </c>
      <c r="L15" s="3"/>
      <c r="M15" s="2">
        <f>I15-K15</f>
        <v>265204380</v>
      </c>
      <c r="N15" s="3"/>
      <c r="O15" s="2">
        <v>265204380</v>
      </c>
      <c r="P15" s="3"/>
      <c r="Q15" s="3">
        <v>0</v>
      </c>
      <c r="R15" s="3"/>
      <c r="S15" s="2">
        <f t="shared" si="1"/>
        <v>265204380</v>
      </c>
    </row>
    <row r="16" spans="1:19" ht="24.75" thickBot="1" x14ac:dyDescent="0.6">
      <c r="A16" s="1" t="s">
        <v>17</v>
      </c>
      <c r="C16" s="3" t="s">
        <v>17</v>
      </c>
      <c r="E16" s="3" t="s">
        <v>17</v>
      </c>
      <c r="F16" s="3"/>
      <c r="G16" s="11"/>
      <c r="H16" s="3"/>
      <c r="I16" s="4">
        <f>SUM(I8:I15)</f>
        <v>6692152152</v>
      </c>
      <c r="J16" s="3"/>
      <c r="K16" s="4">
        <f>SUM(K8:K15)</f>
        <v>0</v>
      </c>
      <c r="L16" s="3"/>
      <c r="M16" s="4">
        <f>SUM(M8:M15)</f>
        <v>6692152152</v>
      </c>
      <c r="N16" s="3"/>
      <c r="O16" s="4">
        <f>SUM(O8:O15)</f>
        <v>35667271095</v>
      </c>
      <c r="P16" s="3"/>
      <c r="Q16" s="4">
        <f>SUM(Q8:Q15)</f>
        <v>0</v>
      </c>
      <c r="R16" s="3"/>
      <c r="S16" s="4">
        <f>SUM(S8:S15)</f>
        <v>35667271095</v>
      </c>
    </row>
    <row r="17" spans="5:19" ht="24.75" thickTop="1" x14ac:dyDescent="0.55000000000000004"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"/>
    </row>
    <row r="18" spans="5:19" x14ac:dyDescent="0.55000000000000004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"/>
    </row>
    <row r="19" spans="5:19" x14ac:dyDescent="0.55000000000000004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8"/>
  <sheetViews>
    <sheetView rightToLeft="1" topLeftCell="A13" workbookViewId="0">
      <selection activeCell="M31" sqref="M31"/>
    </sheetView>
  </sheetViews>
  <sheetFormatPr defaultRowHeight="24" x14ac:dyDescent="0.55000000000000004"/>
  <cols>
    <col min="1" max="1" width="43.5703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</row>
    <row r="3" spans="1:13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  <c r="L3" s="21" t="s">
        <v>112</v>
      </c>
      <c r="M3" s="21" t="s">
        <v>112</v>
      </c>
    </row>
    <row r="4" spans="1:13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</row>
    <row r="6" spans="1:13" ht="25.5" thickBot="1" x14ac:dyDescent="0.6">
      <c r="A6" s="20" t="s">
        <v>113</v>
      </c>
      <c r="B6" s="20" t="s">
        <v>113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I6" s="20" t="s">
        <v>115</v>
      </c>
      <c r="J6" s="20" t="s">
        <v>115</v>
      </c>
      <c r="K6" s="20" t="s">
        <v>115</v>
      </c>
      <c r="L6" s="20" t="s">
        <v>115</v>
      </c>
      <c r="M6" s="20" t="s">
        <v>115</v>
      </c>
    </row>
    <row r="7" spans="1:13" ht="25.5" thickBot="1" x14ac:dyDescent="0.6">
      <c r="A7" s="20" t="s">
        <v>116</v>
      </c>
      <c r="C7" s="20" t="s">
        <v>118</v>
      </c>
      <c r="E7" s="20" t="s">
        <v>119</v>
      </c>
      <c r="G7" s="20" t="s">
        <v>120</v>
      </c>
      <c r="I7" s="20" t="s">
        <v>118</v>
      </c>
      <c r="K7" s="20" t="s">
        <v>119</v>
      </c>
      <c r="M7" s="20" t="s">
        <v>120</v>
      </c>
    </row>
    <row r="8" spans="1:13" x14ac:dyDescent="0.55000000000000004">
      <c r="A8" s="1" t="s">
        <v>74</v>
      </c>
      <c r="C8" s="12">
        <v>303718</v>
      </c>
      <c r="D8" s="3"/>
      <c r="E8" s="12">
        <v>0</v>
      </c>
      <c r="F8" s="12"/>
      <c r="G8" s="12">
        <f>C8-E8</f>
        <v>303718</v>
      </c>
      <c r="H8" s="12"/>
      <c r="I8" s="12">
        <v>349067</v>
      </c>
      <c r="J8" s="12"/>
      <c r="K8" s="12">
        <v>0</v>
      </c>
      <c r="L8" s="12"/>
      <c r="M8" s="12">
        <f>I8-K8</f>
        <v>349067</v>
      </c>
    </row>
    <row r="9" spans="1:13" x14ac:dyDescent="0.55000000000000004">
      <c r="A9" s="1" t="s">
        <v>74</v>
      </c>
      <c r="C9" s="12">
        <v>190000</v>
      </c>
      <c r="D9" s="3"/>
      <c r="E9" s="12">
        <v>0</v>
      </c>
      <c r="F9" s="12"/>
      <c r="G9" s="12">
        <f t="shared" ref="G9:G26" si="0">C9-E9</f>
        <v>190000</v>
      </c>
      <c r="H9" s="12"/>
      <c r="I9" s="12">
        <v>190000</v>
      </c>
      <c r="J9" s="12"/>
      <c r="K9" s="12">
        <v>0</v>
      </c>
      <c r="L9" s="12"/>
      <c r="M9" s="12">
        <f t="shared" ref="M9:M26" si="1">I9-K9</f>
        <v>190000</v>
      </c>
    </row>
    <row r="10" spans="1:13" x14ac:dyDescent="0.55000000000000004">
      <c r="A10" s="1" t="s">
        <v>78</v>
      </c>
      <c r="C10" s="12">
        <v>130281582</v>
      </c>
      <c r="D10" s="3"/>
      <c r="E10" s="12">
        <v>0</v>
      </c>
      <c r="F10" s="12"/>
      <c r="G10" s="12">
        <f t="shared" si="0"/>
        <v>130281582</v>
      </c>
      <c r="H10" s="12"/>
      <c r="I10" s="12">
        <v>1265227627</v>
      </c>
      <c r="J10" s="12"/>
      <c r="K10" s="12">
        <v>0</v>
      </c>
      <c r="L10" s="12"/>
      <c r="M10" s="12">
        <f t="shared" si="1"/>
        <v>1265227627</v>
      </c>
    </row>
    <row r="11" spans="1:13" x14ac:dyDescent="0.55000000000000004">
      <c r="A11" s="1" t="s">
        <v>80</v>
      </c>
      <c r="C11" s="12">
        <v>0</v>
      </c>
      <c r="D11" s="3"/>
      <c r="E11" s="12">
        <v>0</v>
      </c>
      <c r="F11" s="12"/>
      <c r="G11" s="12">
        <f t="shared" si="0"/>
        <v>0</v>
      </c>
      <c r="H11" s="12"/>
      <c r="I11" s="12">
        <v>201441</v>
      </c>
      <c r="J11" s="12"/>
      <c r="K11" s="12">
        <v>0</v>
      </c>
      <c r="L11" s="12"/>
      <c r="M11" s="12">
        <f t="shared" si="1"/>
        <v>201441</v>
      </c>
    </row>
    <row r="12" spans="1:13" x14ac:dyDescent="0.55000000000000004">
      <c r="A12" s="1" t="s">
        <v>82</v>
      </c>
      <c r="C12" s="12">
        <v>21566</v>
      </c>
      <c r="D12" s="3"/>
      <c r="E12" s="12">
        <v>0</v>
      </c>
      <c r="F12" s="12"/>
      <c r="G12" s="12">
        <f t="shared" si="0"/>
        <v>21566</v>
      </c>
      <c r="H12" s="12"/>
      <c r="I12" s="12">
        <v>8790594</v>
      </c>
      <c r="J12" s="12"/>
      <c r="K12" s="12">
        <v>0</v>
      </c>
      <c r="L12" s="12"/>
      <c r="M12" s="12">
        <f t="shared" si="1"/>
        <v>8790594</v>
      </c>
    </row>
    <row r="13" spans="1:13" x14ac:dyDescent="0.55000000000000004">
      <c r="A13" s="1" t="s">
        <v>82</v>
      </c>
      <c r="C13" s="12">
        <v>1633333350</v>
      </c>
      <c r="D13" s="3"/>
      <c r="E13" s="12">
        <v>-78987</v>
      </c>
      <c r="F13" s="12"/>
      <c r="G13" s="12">
        <f t="shared" si="0"/>
        <v>1633412337</v>
      </c>
      <c r="H13" s="12"/>
      <c r="I13" s="12">
        <v>10476072456</v>
      </c>
      <c r="J13" s="12"/>
      <c r="K13" s="12">
        <v>0</v>
      </c>
      <c r="L13" s="12"/>
      <c r="M13" s="12">
        <f t="shared" si="1"/>
        <v>10476072456</v>
      </c>
    </row>
    <row r="14" spans="1:13" x14ac:dyDescent="0.55000000000000004">
      <c r="A14" s="1" t="s">
        <v>86</v>
      </c>
      <c r="C14" s="12">
        <v>62283</v>
      </c>
      <c r="D14" s="3"/>
      <c r="E14" s="12">
        <v>0</v>
      </c>
      <c r="F14" s="12"/>
      <c r="G14" s="12">
        <f t="shared" si="0"/>
        <v>62283</v>
      </c>
      <c r="H14" s="12"/>
      <c r="I14" s="12">
        <v>325936</v>
      </c>
      <c r="J14" s="12"/>
      <c r="K14" s="12">
        <v>0</v>
      </c>
      <c r="L14" s="12"/>
      <c r="M14" s="12">
        <f t="shared" si="1"/>
        <v>325936</v>
      </c>
    </row>
    <row r="15" spans="1:13" x14ac:dyDescent="0.55000000000000004">
      <c r="A15" s="1" t="s">
        <v>86</v>
      </c>
      <c r="C15" s="12">
        <v>0</v>
      </c>
      <c r="D15" s="3"/>
      <c r="E15" s="12">
        <v>-200382</v>
      </c>
      <c r="F15" s="12"/>
      <c r="G15" s="12">
        <f t="shared" si="0"/>
        <v>200382</v>
      </c>
      <c r="H15" s="12"/>
      <c r="I15" s="12">
        <v>9767383766</v>
      </c>
      <c r="J15" s="12"/>
      <c r="K15" s="12">
        <v>1289245</v>
      </c>
      <c r="L15" s="12"/>
      <c r="M15" s="12">
        <f t="shared" si="1"/>
        <v>9766094521</v>
      </c>
    </row>
    <row r="16" spans="1:13" x14ac:dyDescent="0.55000000000000004">
      <c r="A16" s="1" t="s">
        <v>88</v>
      </c>
      <c r="C16" s="12">
        <v>1998907094</v>
      </c>
      <c r="D16" s="3"/>
      <c r="E16" s="12">
        <v>-727061</v>
      </c>
      <c r="F16" s="12"/>
      <c r="G16" s="12">
        <f t="shared" si="0"/>
        <v>1999634155</v>
      </c>
      <c r="H16" s="12"/>
      <c r="I16" s="12">
        <v>11622834013</v>
      </c>
      <c r="J16" s="12"/>
      <c r="K16" s="12">
        <v>8938777</v>
      </c>
      <c r="L16" s="12"/>
      <c r="M16" s="12">
        <f t="shared" si="1"/>
        <v>11613895236</v>
      </c>
    </row>
    <row r="17" spans="1:13" x14ac:dyDescent="0.55000000000000004">
      <c r="A17" s="1" t="s">
        <v>88</v>
      </c>
      <c r="C17" s="12">
        <v>1252863255</v>
      </c>
      <c r="D17" s="3"/>
      <c r="E17" s="12">
        <v>-751576</v>
      </c>
      <c r="F17" s="12"/>
      <c r="G17" s="12">
        <f t="shared" si="0"/>
        <v>1253614831</v>
      </c>
      <c r="H17" s="12"/>
      <c r="I17" s="12">
        <v>7010341326</v>
      </c>
      <c r="J17" s="12"/>
      <c r="K17" s="12">
        <v>7857377</v>
      </c>
      <c r="L17" s="12"/>
      <c r="M17" s="12">
        <f t="shared" si="1"/>
        <v>7002483949</v>
      </c>
    </row>
    <row r="18" spans="1:13" x14ac:dyDescent="0.55000000000000004">
      <c r="A18" s="1" t="s">
        <v>82</v>
      </c>
      <c r="C18" s="12">
        <v>1399999999</v>
      </c>
      <c r="D18" s="3"/>
      <c r="E18" s="12">
        <v>-1983207</v>
      </c>
      <c r="F18" s="12"/>
      <c r="G18" s="12">
        <f t="shared" si="0"/>
        <v>1401983206</v>
      </c>
      <c r="H18" s="12"/>
      <c r="I18" s="12">
        <v>8334942725</v>
      </c>
      <c r="J18" s="12"/>
      <c r="K18" s="12">
        <v>0</v>
      </c>
      <c r="L18" s="12"/>
      <c r="M18" s="12">
        <f t="shared" si="1"/>
        <v>8334942725</v>
      </c>
    </row>
    <row r="19" spans="1:13" x14ac:dyDescent="0.55000000000000004">
      <c r="A19" s="1" t="s">
        <v>95</v>
      </c>
      <c r="C19" s="12">
        <v>1032786886</v>
      </c>
      <c r="D19" s="3"/>
      <c r="E19" s="12">
        <v>-885246</v>
      </c>
      <c r="F19" s="12"/>
      <c r="G19" s="12">
        <f t="shared" si="0"/>
        <v>1033672132</v>
      </c>
      <c r="H19" s="12"/>
      <c r="I19" s="12">
        <v>7733606557</v>
      </c>
      <c r="J19" s="12"/>
      <c r="K19" s="12">
        <v>0</v>
      </c>
      <c r="L19" s="12"/>
      <c r="M19" s="12">
        <f t="shared" si="1"/>
        <v>7733606557</v>
      </c>
    </row>
    <row r="20" spans="1:13" x14ac:dyDescent="0.55000000000000004">
      <c r="A20" s="1" t="s">
        <v>82</v>
      </c>
      <c r="C20" s="12">
        <v>249863388</v>
      </c>
      <c r="D20" s="3"/>
      <c r="E20" s="12">
        <v>-210552</v>
      </c>
      <c r="F20" s="12"/>
      <c r="G20" s="12">
        <f t="shared" si="0"/>
        <v>250073940</v>
      </c>
      <c r="H20" s="12"/>
      <c r="I20" s="12">
        <v>549863376</v>
      </c>
      <c r="J20" s="12"/>
      <c r="K20" s="12">
        <v>119982</v>
      </c>
      <c r="L20" s="12"/>
      <c r="M20" s="12">
        <f t="shared" si="1"/>
        <v>549743394</v>
      </c>
    </row>
    <row r="21" spans="1:13" x14ac:dyDescent="0.55000000000000004">
      <c r="A21" s="1" t="s">
        <v>99</v>
      </c>
      <c r="C21" s="12">
        <v>7926</v>
      </c>
      <c r="D21" s="3"/>
      <c r="E21" s="12">
        <v>0</v>
      </c>
      <c r="F21" s="12"/>
      <c r="G21" s="12">
        <f t="shared" si="0"/>
        <v>7926</v>
      </c>
      <c r="H21" s="12"/>
      <c r="I21" s="12">
        <v>7926</v>
      </c>
      <c r="J21" s="12"/>
      <c r="K21" s="12">
        <v>0</v>
      </c>
      <c r="L21" s="12"/>
      <c r="M21" s="12">
        <f t="shared" si="1"/>
        <v>7926</v>
      </c>
    </row>
    <row r="22" spans="1:13" x14ac:dyDescent="0.55000000000000004">
      <c r="A22" s="1" t="s">
        <v>99</v>
      </c>
      <c r="C22" s="12">
        <v>697131159</v>
      </c>
      <c r="D22" s="3"/>
      <c r="E22" s="12">
        <v>0</v>
      </c>
      <c r="F22" s="12"/>
      <c r="G22" s="12">
        <f t="shared" si="0"/>
        <v>697131159</v>
      </c>
      <c r="H22" s="12"/>
      <c r="I22" s="12">
        <v>2943442623</v>
      </c>
      <c r="J22" s="12"/>
      <c r="K22" s="12">
        <v>0</v>
      </c>
      <c r="L22" s="12"/>
      <c r="M22" s="12">
        <f t="shared" si="1"/>
        <v>2943442623</v>
      </c>
    </row>
    <row r="23" spans="1:13" x14ac:dyDescent="0.55000000000000004">
      <c r="A23" s="1" t="s">
        <v>99</v>
      </c>
      <c r="C23" s="12">
        <v>1136065580</v>
      </c>
      <c r="D23" s="3"/>
      <c r="E23" s="12">
        <v>0</v>
      </c>
      <c r="F23" s="12"/>
      <c r="G23" s="12">
        <f t="shared" si="0"/>
        <v>1136065580</v>
      </c>
      <c r="H23" s="12"/>
      <c r="I23" s="12">
        <v>1785245900</v>
      </c>
      <c r="J23" s="12"/>
      <c r="K23" s="12">
        <v>0</v>
      </c>
      <c r="L23" s="12"/>
      <c r="M23" s="12">
        <f t="shared" si="1"/>
        <v>1785245900</v>
      </c>
    </row>
    <row r="24" spans="1:13" x14ac:dyDescent="0.55000000000000004">
      <c r="A24" s="1" t="s">
        <v>88</v>
      </c>
      <c r="C24" s="12">
        <v>4119</v>
      </c>
      <c r="D24" s="3"/>
      <c r="E24" s="12">
        <v>0</v>
      </c>
      <c r="F24" s="12"/>
      <c r="G24" s="12">
        <f t="shared" si="0"/>
        <v>4119</v>
      </c>
      <c r="H24" s="12"/>
      <c r="I24" s="12">
        <v>4119</v>
      </c>
      <c r="J24" s="12"/>
      <c r="K24" s="12">
        <v>0</v>
      </c>
      <c r="L24" s="12"/>
      <c r="M24" s="12">
        <f t="shared" si="1"/>
        <v>4119</v>
      </c>
    </row>
    <row r="25" spans="1:13" x14ac:dyDescent="0.55000000000000004">
      <c r="A25" s="1" t="s">
        <v>95</v>
      </c>
      <c r="C25" s="15">
        <v>580021858</v>
      </c>
      <c r="D25" s="16"/>
      <c r="E25" s="15">
        <v>0</v>
      </c>
      <c r="F25" s="15"/>
      <c r="G25" s="12">
        <f t="shared" si="0"/>
        <v>580021858</v>
      </c>
      <c r="H25" s="15"/>
      <c r="I25" s="15">
        <v>580021858</v>
      </c>
      <c r="J25" s="15"/>
      <c r="K25" s="15">
        <v>0</v>
      </c>
      <c r="L25" s="15"/>
      <c r="M25" s="12">
        <f t="shared" si="1"/>
        <v>580021858</v>
      </c>
    </row>
    <row r="26" spans="1:13" ht="24.75" thickBot="1" x14ac:dyDescent="0.6">
      <c r="A26" s="1" t="s">
        <v>99</v>
      </c>
      <c r="C26" s="14">
        <v>2841530048</v>
      </c>
      <c r="D26" s="3"/>
      <c r="E26" s="14">
        <v>0</v>
      </c>
      <c r="F26" s="12"/>
      <c r="G26" s="14">
        <f t="shared" si="0"/>
        <v>2841530048</v>
      </c>
      <c r="H26" s="12"/>
      <c r="I26" s="14">
        <v>2841530048</v>
      </c>
      <c r="J26" s="12"/>
      <c r="K26" s="14">
        <v>0</v>
      </c>
      <c r="L26" s="12"/>
      <c r="M26" s="14">
        <f t="shared" si="1"/>
        <v>2841530048</v>
      </c>
    </row>
    <row r="27" spans="1:13" ht="24.75" thickBot="1" x14ac:dyDescent="0.6">
      <c r="A27" s="1" t="s">
        <v>17</v>
      </c>
      <c r="C27" s="13">
        <f>SUM(C8:C26)</f>
        <v>12953373811</v>
      </c>
      <c r="D27" s="3"/>
      <c r="E27" s="13">
        <f>SUM(E8:E26)</f>
        <v>-4837011</v>
      </c>
      <c r="F27" s="12"/>
      <c r="G27" s="13">
        <f>SUM(G8:G26)</f>
        <v>12958210822</v>
      </c>
      <c r="H27" s="12"/>
      <c r="I27" s="13">
        <f>SUM(I8:I26)</f>
        <v>64920381358</v>
      </c>
      <c r="J27" s="12"/>
      <c r="K27" s="13">
        <f>SUM(K8:K26)</f>
        <v>18205381</v>
      </c>
      <c r="L27" s="12"/>
      <c r="M27" s="13">
        <f>SUM(M8:M26)</f>
        <v>64902175977</v>
      </c>
    </row>
    <row r="28" spans="1:13" ht="24.75" thickTop="1" x14ac:dyDescent="0.55000000000000004"/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17"/>
  <sheetViews>
    <sheetView rightToLeft="1" workbookViewId="0">
      <selection activeCell="O20" sqref="O20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1" style="1" customWidth="1"/>
    <col min="4" max="4" width="1" style="1" customWidth="1"/>
    <col min="5" max="5" width="14" style="1" customWidth="1"/>
    <col min="6" max="6" width="1" style="1" customWidth="1"/>
    <col min="7" max="7" width="15" style="1" customWidth="1"/>
    <col min="8" max="8" width="1" style="1" customWidth="1"/>
    <col min="9" max="9" width="28" style="1" customWidth="1"/>
    <col min="10" max="10" width="1" style="1" customWidth="1"/>
    <col min="11" max="11" width="16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14.28515625" style="1" bestFit="1" customWidth="1"/>
    <col min="20" max="16384" width="9.140625" style="1"/>
  </cols>
  <sheetData>
    <row r="2" spans="1:22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22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  <c r="L3" s="21" t="s">
        <v>112</v>
      </c>
      <c r="M3" s="21" t="s">
        <v>112</v>
      </c>
      <c r="N3" s="21" t="s">
        <v>112</v>
      </c>
      <c r="O3" s="21" t="s">
        <v>112</v>
      </c>
      <c r="P3" s="21" t="s">
        <v>112</v>
      </c>
      <c r="Q3" s="21" t="s">
        <v>112</v>
      </c>
    </row>
    <row r="4" spans="1:22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22" ht="24.75" x14ac:dyDescent="0.55000000000000004">
      <c r="A6" s="20" t="s">
        <v>3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K6" s="20" t="s">
        <v>115</v>
      </c>
      <c r="L6" s="20" t="s">
        <v>115</v>
      </c>
      <c r="M6" s="20" t="s">
        <v>115</v>
      </c>
      <c r="N6" s="20" t="s">
        <v>115</v>
      </c>
      <c r="O6" s="20" t="s">
        <v>115</v>
      </c>
      <c r="P6" s="20" t="s">
        <v>115</v>
      </c>
      <c r="Q6" s="20" t="s">
        <v>115</v>
      </c>
    </row>
    <row r="7" spans="1:22" ht="24.75" x14ac:dyDescent="0.55000000000000004">
      <c r="A7" s="20" t="s">
        <v>3</v>
      </c>
      <c r="C7" s="20" t="s">
        <v>7</v>
      </c>
      <c r="E7" s="20" t="s">
        <v>126</v>
      </c>
      <c r="G7" s="20" t="s">
        <v>127</v>
      </c>
      <c r="I7" s="20" t="s">
        <v>129</v>
      </c>
      <c r="K7" s="20" t="s">
        <v>7</v>
      </c>
      <c r="M7" s="20" t="s">
        <v>126</v>
      </c>
      <c r="O7" s="20" t="s">
        <v>127</v>
      </c>
      <c r="Q7" s="20" t="s">
        <v>129</v>
      </c>
    </row>
    <row r="8" spans="1:22" x14ac:dyDescent="0.55000000000000004">
      <c r="A8" s="1" t="s">
        <v>124</v>
      </c>
      <c r="C8" s="2">
        <v>0</v>
      </c>
      <c r="D8" s="3"/>
      <c r="E8" s="2">
        <v>0</v>
      </c>
      <c r="F8" s="3"/>
      <c r="G8" s="2">
        <v>0</v>
      </c>
      <c r="H8" s="3"/>
      <c r="I8" s="2">
        <v>0</v>
      </c>
      <c r="J8" s="3"/>
      <c r="K8" s="2">
        <v>78404</v>
      </c>
      <c r="L8" s="3"/>
      <c r="M8" s="2">
        <v>78404000000</v>
      </c>
      <c r="N8" s="3"/>
      <c r="O8" s="2">
        <v>78179252228</v>
      </c>
      <c r="P8" s="3"/>
      <c r="Q8" s="2">
        <f>M8-O8</f>
        <v>224747772</v>
      </c>
      <c r="R8" s="3"/>
      <c r="S8" s="3"/>
      <c r="T8" s="3"/>
      <c r="U8" s="3"/>
      <c r="V8" s="3"/>
    </row>
    <row r="9" spans="1:22" x14ac:dyDescent="0.55000000000000004">
      <c r="A9" s="1" t="s">
        <v>123</v>
      </c>
      <c r="C9" s="2">
        <v>0</v>
      </c>
      <c r="D9" s="3"/>
      <c r="E9" s="2">
        <v>0</v>
      </c>
      <c r="F9" s="3"/>
      <c r="G9" s="2">
        <v>0</v>
      </c>
      <c r="H9" s="3"/>
      <c r="I9" s="2">
        <v>0</v>
      </c>
      <c r="J9" s="3"/>
      <c r="K9" s="2">
        <v>127296</v>
      </c>
      <c r="L9" s="3"/>
      <c r="M9" s="2">
        <v>127296000000</v>
      </c>
      <c r="N9" s="3"/>
      <c r="O9" s="2">
        <v>126395276273</v>
      </c>
      <c r="P9" s="3"/>
      <c r="Q9" s="2">
        <f t="shared" ref="Q9:Q12" si="0">M9-O9</f>
        <v>900723727</v>
      </c>
      <c r="R9" s="3"/>
      <c r="S9" s="3"/>
      <c r="T9" s="3"/>
      <c r="U9" s="3"/>
      <c r="V9" s="3"/>
    </row>
    <row r="10" spans="1:22" x14ac:dyDescent="0.55000000000000004">
      <c r="A10" s="1" t="s">
        <v>42</v>
      </c>
      <c r="C10" s="2">
        <v>0</v>
      </c>
      <c r="D10" s="3"/>
      <c r="E10" s="2">
        <v>0</v>
      </c>
      <c r="F10" s="3"/>
      <c r="G10" s="2">
        <v>0</v>
      </c>
      <c r="H10" s="3"/>
      <c r="I10" s="2">
        <v>0</v>
      </c>
      <c r="J10" s="3"/>
      <c r="K10" s="2">
        <v>9400</v>
      </c>
      <c r="L10" s="3"/>
      <c r="M10" s="2">
        <v>8928475422</v>
      </c>
      <c r="N10" s="3"/>
      <c r="O10" s="2">
        <v>8647370161</v>
      </c>
      <c r="P10" s="3"/>
      <c r="Q10" s="2">
        <f t="shared" si="0"/>
        <v>281105261</v>
      </c>
      <c r="R10" s="3"/>
      <c r="S10" s="3"/>
      <c r="T10" s="3"/>
      <c r="U10" s="3"/>
      <c r="V10" s="3"/>
    </row>
    <row r="11" spans="1:22" x14ac:dyDescent="0.55000000000000004">
      <c r="A11" s="1" t="s">
        <v>121</v>
      </c>
      <c r="C11" s="2">
        <v>0</v>
      </c>
      <c r="D11" s="3"/>
      <c r="E11" s="2">
        <v>0</v>
      </c>
      <c r="F11" s="3"/>
      <c r="G11" s="2">
        <v>0</v>
      </c>
      <c r="H11" s="3"/>
      <c r="I11" s="2">
        <v>0</v>
      </c>
      <c r="J11" s="3"/>
      <c r="K11" s="2">
        <v>10512</v>
      </c>
      <c r="L11" s="3"/>
      <c r="M11" s="2">
        <v>9702393926</v>
      </c>
      <c r="N11" s="3"/>
      <c r="O11" s="2">
        <v>9581847591</v>
      </c>
      <c r="P11" s="3"/>
      <c r="Q11" s="2">
        <f t="shared" si="0"/>
        <v>120546335</v>
      </c>
      <c r="R11" s="3"/>
      <c r="S11" s="3"/>
      <c r="T11" s="3"/>
      <c r="U11" s="3"/>
      <c r="V11" s="3"/>
    </row>
    <row r="12" spans="1:22" x14ac:dyDescent="0.55000000000000004">
      <c r="A12" s="1" t="s">
        <v>130</v>
      </c>
      <c r="C12" s="2">
        <v>0</v>
      </c>
      <c r="D12" s="3"/>
      <c r="E12" s="2">
        <v>0</v>
      </c>
      <c r="F12" s="3"/>
      <c r="G12" s="2">
        <v>0</v>
      </c>
      <c r="H12" s="3"/>
      <c r="I12" s="2">
        <v>0</v>
      </c>
      <c r="J12" s="3"/>
      <c r="K12" s="2">
        <v>22600</v>
      </c>
      <c r="L12" s="3"/>
      <c r="M12" s="2">
        <v>18099770824</v>
      </c>
      <c r="N12" s="3"/>
      <c r="O12" s="2">
        <v>17771678299</v>
      </c>
      <c r="P12" s="3"/>
      <c r="Q12" s="2">
        <f t="shared" si="0"/>
        <v>328092525</v>
      </c>
      <c r="R12" s="3"/>
      <c r="S12" s="3"/>
      <c r="T12" s="3"/>
      <c r="U12" s="3"/>
      <c r="V12" s="3"/>
    </row>
    <row r="13" spans="1:22" x14ac:dyDescent="0.55000000000000004">
      <c r="A13" s="1" t="s">
        <v>17</v>
      </c>
      <c r="C13" s="3" t="s">
        <v>17</v>
      </c>
      <c r="D13" s="3"/>
      <c r="E13" s="4">
        <f>SUM(E8:E12)</f>
        <v>0</v>
      </c>
      <c r="F13" s="3"/>
      <c r="G13" s="4">
        <f>SUM(G8:G12)</f>
        <v>0</v>
      </c>
      <c r="H13" s="3"/>
      <c r="I13" s="4">
        <f>SUM(I8:I12)</f>
        <v>0</v>
      </c>
      <c r="J13" s="3"/>
      <c r="K13" s="3" t="s">
        <v>17</v>
      </c>
      <c r="L13" s="3"/>
      <c r="M13" s="4">
        <f>SUM(M8:M12)</f>
        <v>242430640172</v>
      </c>
      <c r="N13" s="3"/>
      <c r="O13" s="4">
        <f>SUM(O8:O12)</f>
        <v>240575424552</v>
      </c>
      <c r="P13" s="3"/>
      <c r="Q13" s="4">
        <f>SUM(Q8:Q12)</f>
        <v>1855215620</v>
      </c>
      <c r="R13" s="3"/>
      <c r="S13" s="2"/>
      <c r="T13" s="3"/>
      <c r="U13" s="3"/>
      <c r="V13" s="3"/>
    </row>
    <row r="14" spans="1:22" x14ac:dyDescent="0.55000000000000004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"/>
      <c r="T14" s="3"/>
      <c r="U14" s="3"/>
      <c r="V14" s="3"/>
    </row>
    <row r="15" spans="1:22" x14ac:dyDescent="0.5500000000000000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"/>
      <c r="T15" s="3"/>
      <c r="U15" s="3"/>
      <c r="V15" s="3"/>
    </row>
    <row r="16" spans="1:22" x14ac:dyDescent="0.5500000000000000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"/>
      <c r="T16" s="3"/>
      <c r="U16" s="3"/>
      <c r="V16" s="3"/>
    </row>
    <row r="17" spans="3:22" x14ac:dyDescent="0.5500000000000000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1"/>
  <sheetViews>
    <sheetView rightToLeft="1" workbookViewId="0">
      <selection activeCell="I22" sqref="I22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7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17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  <c r="L3" s="21" t="s">
        <v>112</v>
      </c>
      <c r="M3" s="21" t="s">
        <v>112</v>
      </c>
      <c r="N3" s="21" t="s">
        <v>112</v>
      </c>
      <c r="O3" s="21" t="s">
        <v>112</v>
      </c>
      <c r="P3" s="21" t="s">
        <v>112</v>
      </c>
      <c r="Q3" s="21" t="s">
        <v>112</v>
      </c>
    </row>
    <row r="4" spans="1:17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17" ht="24.75" x14ac:dyDescent="0.55000000000000004">
      <c r="A6" s="20" t="s">
        <v>3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K6" s="20" t="s">
        <v>115</v>
      </c>
      <c r="L6" s="20" t="s">
        <v>115</v>
      </c>
      <c r="M6" s="20" t="s">
        <v>115</v>
      </c>
      <c r="N6" s="20" t="s">
        <v>115</v>
      </c>
      <c r="O6" s="20" t="s">
        <v>115</v>
      </c>
      <c r="P6" s="20" t="s">
        <v>115</v>
      </c>
      <c r="Q6" s="20" t="s">
        <v>115</v>
      </c>
    </row>
    <row r="7" spans="1:17" ht="24.75" x14ac:dyDescent="0.55000000000000004">
      <c r="A7" s="20" t="s">
        <v>3</v>
      </c>
      <c r="C7" s="20" t="s">
        <v>7</v>
      </c>
      <c r="E7" s="20" t="s">
        <v>126</v>
      </c>
      <c r="G7" s="20" t="s">
        <v>127</v>
      </c>
      <c r="I7" s="20" t="s">
        <v>128</v>
      </c>
      <c r="K7" s="20" t="s">
        <v>7</v>
      </c>
      <c r="M7" s="20" t="s">
        <v>126</v>
      </c>
      <c r="O7" s="20" t="s">
        <v>127</v>
      </c>
      <c r="Q7" s="20" t="s">
        <v>128</v>
      </c>
    </row>
    <row r="8" spans="1:17" x14ac:dyDescent="0.55000000000000004">
      <c r="A8" s="1" t="s">
        <v>15</v>
      </c>
      <c r="C8" s="2">
        <v>7350000</v>
      </c>
      <c r="D8" s="2"/>
      <c r="E8" s="12">
        <v>40885872930</v>
      </c>
      <c r="F8" s="12"/>
      <c r="G8" s="12">
        <v>40001814562</v>
      </c>
      <c r="H8" s="12"/>
      <c r="I8" s="12">
        <v>884058368</v>
      </c>
      <c r="J8" s="2"/>
      <c r="K8" s="2">
        <v>7350000</v>
      </c>
      <c r="L8" s="2"/>
      <c r="M8" s="12">
        <v>40885872930</v>
      </c>
      <c r="N8" s="12"/>
      <c r="O8" s="12">
        <v>40102025252</v>
      </c>
      <c r="P8" s="12"/>
      <c r="Q8" s="12">
        <v>783847678</v>
      </c>
    </row>
    <row r="9" spans="1:17" x14ac:dyDescent="0.55000000000000004">
      <c r="A9" s="1" t="s">
        <v>46</v>
      </c>
      <c r="C9" s="2">
        <v>80000</v>
      </c>
      <c r="D9" s="2"/>
      <c r="E9" s="12">
        <v>74710856202</v>
      </c>
      <c r="F9" s="12"/>
      <c r="G9" s="12">
        <v>73981468428</v>
      </c>
      <c r="H9" s="12"/>
      <c r="I9" s="12">
        <v>729387774</v>
      </c>
      <c r="J9" s="2"/>
      <c r="K9" s="2">
        <v>80000</v>
      </c>
      <c r="L9" s="2"/>
      <c r="M9" s="12">
        <v>74710856202</v>
      </c>
      <c r="N9" s="12"/>
      <c r="O9" s="12">
        <v>72265095675</v>
      </c>
      <c r="P9" s="12"/>
      <c r="Q9" s="12">
        <v>2445760527</v>
      </c>
    </row>
    <row r="10" spans="1:17" x14ac:dyDescent="0.55000000000000004">
      <c r="A10" s="1" t="s">
        <v>54</v>
      </c>
      <c r="C10" s="2">
        <v>31853</v>
      </c>
      <c r="D10" s="2"/>
      <c r="E10" s="12">
        <v>27907788402</v>
      </c>
      <c r="F10" s="12"/>
      <c r="G10" s="12">
        <v>27414920722</v>
      </c>
      <c r="H10" s="12"/>
      <c r="I10" s="12">
        <v>492867680</v>
      </c>
      <c r="J10" s="2"/>
      <c r="K10" s="2">
        <v>31853</v>
      </c>
      <c r="L10" s="2"/>
      <c r="M10" s="12">
        <v>27907788402</v>
      </c>
      <c r="N10" s="12"/>
      <c r="O10" s="12">
        <v>29704736318</v>
      </c>
      <c r="P10" s="12"/>
      <c r="Q10" s="12">
        <v>-1796947915</v>
      </c>
    </row>
    <row r="11" spans="1:17" x14ac:dyDescent="0.55000000000000004">
      <c r="A11" s="1" t="s">
        <v>32</v>
      </c>
      <c r="C11" s="2">
        <v>4300</v>
      </c>
      <c r="D11" s="2"/>
      <c r="E11" s="12">
        <v>3843460246</v>
      </c>
      <c r="F11" s="12"/>
      <c r="G11" s="12">
        <v>3718137965</v>
      </c>
      <c r="H11" s="12"/>
      <c r="I11" s="12">
        <v>125322281</v>
      </c>
      <c r="J11" s="2"/>
      <c r="K11" s="2">
        <v>4300</v>
      </c>
      <c r="L11" s="2"/>
      <c r="M11" s="12">
        <v>3843460246</v>
      </c>
      <c r="N11" s="12"/>
      <c r="O11" s="12">
        <v>3344879630</v>
      </c>
      <c r="P11" s="12"/>
      <c r="Q11" s="12">
        <v>498580616</v>
      </c>
    </row>
    <row r="12" spans="1:17" x14ac:dyDescent="0.55000000000000004">
      <c r="A12" s="1" t="s">
        <v>36</v>
      </c>
      <c r="C12" s="2">
        <v>30028</v>
      </c>
      <c r="D12" s="2"/>
      <c r="E12" s="12">
        <v>27123879505</v>
      </c>
      <c r="F12" s="12"/>
      <c r="G12" s="12">
        <v>26345995042</v>
      </c>
      <c r="H12" s="12"/>
      <c r="I12" s="12">
        <v>777884463</v>
      </c>
      <c r="J12" s="2"/>
      <c r="K12" s="2">
        <v>30028</v>
      </c>
      <c r="L12" s="2"/>
      <c r="M12" s="12">
        <v>27123879505</v>
      </c>
      <c r="N12" s="12"/>
      <c r="O12" s="12">
        <v>24869317329</v>
      </c>
      <c r="P12" s="12"/>
      <c r="Q12" s="12">
        <v>2254562176</v>
      </c>
    </row>
    <row r="13" spans="1:17" x14ac:dyDescent="0.55000000000000004">
      <c r="A13" s="1" t="s">
        <v>42</v>
      </c>
      <c r="C13" s="2">
        <v>83390</v>
      </c>
      <c r="D13" s="2"/>
      <c r="E13" s="12">
        <v>81877139118</v>
      </c>
      <c r="F13" s="12"/>
      <c r="G13" s="12">
        <v>80852711899</v>
      </c>
      <c r="H13" s="12"/>
      <c r="I13" s="12">
        <v>1024427219</v>
      </c>
      <c r="J13" s="2"/>
      <c r="K13" s="2">
        <v>83390</v>
      </c>
      <c r="L13" s="2"/>
      <c r="M13" s="12">
        <v>81877139118</v>
      </c>
      <c r="N13" s="12"/>
      <c r="O13" s="12">
        <v>76713212502</v>
      </c>
      <c r="P13" s="12"/>
      <c r="Q13" s="12">
        <v>5163926616</v>
      </c>
    </row>
    <row r="14" spans="1:17" x14ac:dyDescent="0.55000000000000004">
      <c r="A14" s="1" t="s">
        <v>27</v>
      </c>
      <c r="C14" s="2">
        <v>86400</v>
      </c>
      <c r="D14" s="2"/>
      <c r="E14" s="12">
        <v>113399891829</v>
      </c>
      <c r="F14" s="12"/>
      <c r="G14" s="12">
        <v>109814819292</v>
      </c>
      <c r="H14" s="12"/>
      <c r="I14" s="12">
        <v>3585072537</v>
      </c>
      <c r="J14" s="2"/>
      <c r="K14" s="2">
        <v>86400</v>
      </c>
      <c r="L14" s="2"/>
      <c r="M14" s="12">
        <v>113399891829</v>
      </c>
      <c r="N14" s="12"/>
      <c r="O14" s="12">
        <v>98563944554</v>
      </c>
      <c r="P14" s="12"/>
      <c r="Q14" s="12">
        <v>14835947275</v>
      </c>
    </row>
    <row r="15" spans="1:17" x14ac:dyDescent="0.55000000000000004">
      <c r="A15" s="1" t="s">
        <v>50</v>
      </c>
      <c r="C15" s="2">
        <v>205000</v>
      </c>
      <c r="D15" s="2"/>
      <c r="E15" s="12">
        <v>176291821314</v>
      </c>
      <c r="F15" s="12"/>
      <c r="G15" s="12">
        <v>176598445729</v>
      </c>
      <c r="H15" s="12"/>
      <c r="I15" s="12">
        <v>-306624414</v>
      </c>
      <c r="J15" s="2"/>
      <c r="K15" s="2">
        <v>205000</v>
      </c>
      <c r="L15" s="2"/>
      <c r="M15" s="12">
        <v>176291821314</v>
      </c>
      <c r="N15" s="12"/>
      <c r="O15" s="12">
        <v>169598964615</v>
      </c>
      <c r="P15" s="12"/>
      <c r="Q15" s="12">
        <v>6692856699</v>
      </c>
    </row>
    <row r="16" spans="1:17" x14ac:dyDescent="0.55000000000000004">
      <c r="A16" s="1" t="s">
        <v>40</v>
      </c>
      <c r="C16" s="2">
        <v>3100</v>
      </c>
      <c r="D16" s="2"/>
      <c r="E16" s="12">
        <v>3041881559</v>
      </c>
      <c r="F16" s="12"/>
      <c r="G16" s="12">
        <v>2971462324</v>
      </c>
      <c r="H16" s="12"/>
      <c r="I16" s="12">
        <v>70419235</v>
      </c>
      <c r="J16" s="2"/>
      <c r="K16" s="2">
        <v>3100</v>
      </c>
      <c r="L16" s="2"/>
      <c r="M16" s="12">
        <v>3041881559</v>
      </c>
      <c r="N16" s="12"/>
      <c r="O16" s="12">
        <v>2665454798</v>
      </c>
      <c r="P16" s="12"/>
      <c r="Q16" s="12">
        <v>376426761</v>
      </c>
    </row>
    <row r="17" spans="1:17" x14ac:dyDescent="0.55000000000000004">
      <c r="A17" s="1" t="s">
        <v>17</v>
      </c>
      <c r="C17" s="1" t="s">
        <v>17</v>
      </c>
      <c r="E17" s="4">
        <f>SUM(E8:E16)</f>
        <v>549082591105</v>
      </c>
      <c r="F17" s="3"/>
      <c r="G17" s="4">
        <f>SUM(G8:G16)</f>
        <v>541699775963</v>
      </c>
      <c r="H17" s="3"/>
      <c r="I17" s="4">
        <f>SUM(I8:I16)</f>
        <v>7382815143</v>
      </c>
      <c r="J17" s="3"/>
      <c r="K17" s="3" t="s">
        <v>17</v>
      </c>
      <c r="L17" s="3"/>
      <c r="M17" s="4">
        <f>SUM(M8:M16)</f>
        <v>549082591105</v>
      </c>
      <c r="N17" s="3"/>
      <c r="O17" s="4">
        <f>SUM(O8:O16)</f>
        <v>517827630673</v>
      </c>
      <c r="P17" s="3"/>
      <c r="Q17" s="4">
        <f>SUM(Q8:Q16)</f>
        <v>31254960433</v>
      </c>
    </row>
    <row r="18" spans="1:17" x14ac:dyDescent="0.55000000000000004">
      <c r="I18" s="17"/>
      <c r="J18" s="17"/>
      <c r="K18" s="17"/>
      <c r="L18" s="17"/>
      <c r="M18" s="17"/>
      <c r="N18" s="17"/>
      <c r="O18" s="17"/>
      <c r="P18" s="17"/>
      <c r="Q18" s="17"/>
    </row>
    <row r="21" spans="1:17" x14ac:dyDescent="0.55000000000000004">
      <c r="I21" s="17"/>
      <c r="J21" s="17"/>
      <c r="K21" s="17"/>
      <c r="L21" s="17"/>
      <c r="M21" s="17"/>
      <c r="N21" s="17"/>
      <c r="O21" s="17"/>
      <c r="P21" s="17"/>
      <c r="Q21" s="1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8"/>
  <sheetViews>
    <sheetView rightToLeft="1" topLeftCell="L1" workbookViewId="0">
      <selection activeCell="S12" sqref="S12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4" style="1" customWidth="1"/>
    <col min="12" max="12" width="1" style="1" customWidth="1"/>
    <col min="13" max="13" width="14" style="1" customWidth="1"/>
    <col min="14" max="14" width="1" style="1" customWidth="1"/>
    <col min="15" max="15" width="16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6" style="1" customWidth="1"/>
    <col min="30" max="30" width="1" style="1" customWidth="1"/>
    <col min="31" max="31" width="23" style="1" customWidth="1"/>
    <col min="32" max="32" width="1" style="1" customWidth="1"/>
    <col min="33" max="33" width="22" style="1" customWidth="1"/>
    <col min="34" max="34" width="1" style="1" customWidth="1"/>
    <col min="35" max="35" width="22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  <c r="V2" s="21" t="s">
        <v>0</v>
      </c>
      <c r="W2" s="21" t="s">
        <v>0</v>
      </c>
      <c r="X2" s="21" t="s">
        <v>0</v>
      </c>
      <c r="Y2" s="21" t="s">
        <v>0</v>
      </c>
      <c r="Z2" s="21" t="s">
        <v>0</v>
      </c>
      <c r="AA2" s="21" t="s">
        <v>0</v>
      </c>
      <c r="AB2" s="21" t="s">
        <v>0</v>
      </c>
      <c r="AC2" s="21" t="s">
        <v>0</v>
      </c>
      <c r="AD2" s="21" t="s">
        <v>0</v>
      </c>
      <c r="AE2" s="21" t="s">
        <v>0</v>
      </c>
      <c r="AF2" s="21" t="s">
        <v>0</v>
      </c>
      <c r="AG2" s="21" t="s">
        <v>0</v>
      </c>
      <c r="AH2" s="21" t="s">
        <v>0</v>
      </c>
      <c r="AI2" s="21" t="s">
        <v>0</v>
      </c>
      <c r="AJ2" s="21" t="s">
        <v>0</v>
      </c>
      <c r="AK2" s="21" t="s">
        <v>0</v>
      </c>
    </row>
    <row r="3" spans="1:38" ht="24.75" x14ac:dyDescent="0.55000000000000004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  <c r="N3" s="21" t="s">
        <v>1</v>
      </c>
      <c r="O3" s="21" t="s">
        <v>1</v>
      </c>
      <c r="P3" s="21" t="s">
        <v>1</v>
      </c>
      <c r="Q3" s="21" t="s">
        <v>1</v>
      </c>
      <c r="R3" s="21" t="s">
        <v>1</v>
      </c>
      <c r="S3" s="21" t="s">
        <v>1</v>
      </c>
      <c r="T3" s="21" t="s">
        <v>1</v>
      </c>
      <c r="U3" s="21" t="s">
        <v>1</v>
      </c>
      <c r="V3" s="21" t="s">
        <v>1</v>
      </c>
      <c r="W3" s="21" t="s">
        <v>1</v>
      </c>
      <c r="X3" s="21" t="s">
        <v>1</v>
      </c>
      <c r="Y3" s="21" t="s">
        <v>1</v>
      </c>
      <c r="Z3" s="21" t="s">
        <v>1</v>
      </c>
      <c r="AA3" s="21" t="s">
        <v>1</v>
      </c>
      <c r="AB3" s="21" t="s">
        <v>1</v>
      </c>
      <c r="AC3" s="21" t="s">
        <v>1</v>
      </c>
      <c r="AD3" s="21" t="s">
        <v>1</v>
      </c>
      <c r="AE3" s="21" t="s">
        <v>1</v>
      </c>
      <c r="AF3" s="21" t="s">
        <v>1</v>
      </c>
      <c r="AG3" s="21" t="s">
        <v>1</v>
      </c>
      <c r="AH3" s="21" t="s">
        <v>1</v>
      </c>
      <c r="AI3" s="21" t="s">
        <v>1</v>
      </c>
      <c r="AJ3" s="21" t="s">
        <v>1</v>
      </c>
      <c r="AK3" s="21" t="s">
        <v>1</v>
      </c>
    </row>
    <row r="4" spans="1:38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1" t="s">
        <v>2</v>
      </c>
      <c r="Y4" s="21" t="s">
        <v>2</v>
      </c>
      <c r="Z4" s="21" t="s">
        <v>2</v>
      </c>
      <c r="AA4" s="21" t="s">
        <v>2</v>
      </c>
      <c r="AB4" s="21" t="s">
        <v>2</v>
      </c>
      <c r="AC4" s="21" t="s">
        <v>2</v>
      </c>
      <c r="AD4" s="21" t="s">
        <v>2</v>
      </c>
      <c r="AE4" s="21" t="s">
        <v>2</v>
      </c>
      <c r="AF4" s="21" t="s">
        <v>2</v>
      </c>
      <c r="AG4" s="21" t="s">
        <v>2</v>
      </c>
      <c r="AH4" s="21" t="s">
        <v>2</v>
      </c>
      <c r="AI4" s="21" t="s">
        <v>2</v>
      </c>
      <c r="AJ4" s="21" t="s">
        <v>2</v>
      </c>
      <c r="AK4" s="21" t="s">
        <v>2</v>
      </c>
    </row>
    <row r="6" spans="1:38" ht="24.75" x14ac:dyDescent="0.55000000000000004">
      <c r="A6" s="20" t="s">
        <v>19</v>
      </c>
      <c r="B6" s="20" t="s">
        <v>19</v>
      </c>
      <c r="C6" s="20" t="s">
        <v>19</v>
      </c>
      <c r="D6" s="20" t="s">
        <v>19</v>
      </c>
      <c r="E6" s="20" t="s">
        <v>19</v>
      </c>
      <c r="F6" s="20" t="s">
        <v>19</v>
      </c>
      <c r="G6" s="20" t="s">
        <v>19</v>
      </c>
      <c r="H6" s="20" t="s">
        <v>19</v>
      </c>
      <c r="I6" s="20" t="s">
        <v>19</v>
      </c>
      <c r="J6" s="20" t="s">
        <v>19</v>
      </c>
      <c r="K6" s="20" t="s">
        <v>19</v>
      </c>
      <c r="L6" s="20" t="s">
        <v>19</v>
      </c>
      <c r="M6" s="20" t="s">
        <v>19</v>
      </c>
      <c r="O6" s="20" t="s">
        <v>157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8" ht="24.75" x14ac:dyDescent="0.55000000000000004">
      <c r="A7" s="20" t="s">
        <v>20</v>
      </c>
      <c r="C7" s="20" t="s">
        <v>21</v>
      </c>
      <c r="E7" s="20" t="s">
        <v>22</v>
      </c>
      <c r="G7" s="20" t="s">
        <v>23</v>
      </c>
      <c r="I7" s="20" t="s">
        <v>24</v>
      </c>
      <c r="K7" s="20" t="s">
        <v>25</v>
      </c>
      <c r="M7" s="20" t="s">
        <v>18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26</v>
      </c>
      <c r="AG7" s="20" t="s">
        <v>8</v>
      </c>
      <c r="AI7" s="20" t="s">
        <v>9</v>
      </c>
      <c r="AK7" s="20" t="s">
        <v>13</v>
      </c>
    </row>
    <row r="8" spans="1:38" ht="24.75" x14ac:dyDescent="0.55000000000000004">
      <c r="A8" s="20" t="s">
        <v>20</v>
      </c>
      <c r="C8" s="20" t="s">
        <v>21</v>
      </c>
      <c r="E8" s="20" t="s">
        <v>22</v>
      </c>
      <c r="G8" s="20" t="s">
        <v>23</v>
      </c>
      <c r="I8" s="20" t="s">
        <v>24</v>
      </c>
      <c r="K8" s="20" t="s">
        <v>25</v>
      </c>
      <c r="M8" s="20" t="s">
        <v>18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26</v>
      </c>
      <c r="AG8" s="20" t="s">
        <v>8</v>
      </c>
      <c r="AI8" s="20" t="s">
        <v>9</v>
      </c>
      <c r="AK8" s="20" t="s">
        <v>13</v>
      </c>
    </row>
    <row r="9" spans="1:38" x14ac:dyDescent="0.55000000000000004">
      <c r="A9" s="1" t="s">
        <v>27</v>
      </c>
      <c r="C9" s="3" t="s">
        <v>28</v>
      </c>
      <c r="D9" s="3"/>
      <c r="E9" s="3" t="s">
        <v>28</v>
      </c>
      <c r="F9" s="3"/>
      <c r="G9" s="3" t="s">
        <v>29</v>
      </c>
      <c r="H9" s="3"/>
      <c r="I9" s="3" t="s">
        <v>30</v>
      </c>
      <c r="J9" s="3"/>
      <c r="K9" s="2">
        <v>0</v>
      </c>
      <c r="L9" s="3"/>
      <c r="M9" s="2">
        <v>0</v>
      </c>
      <c r="N9" s="3"/>
      <c r="O9" s="2">
        <v>86400</v>
      </c>
      <c r="P9" s="3"/>
      <c r="Q9" s="2">
        <v>100161780680</v>
      </c>
      <c r="R9" s="3"/>
      <c r="S9" s="2">
        <v>109814819292</v>
      </c>
      <c r="T9" s="3"/>
      <c r="U9" s="2">
        <v>0</v>
      </c>
      <c r="V9" s="3"/>
      <c r="W9" s="2">
        <v>0</v>
      </c>
      <c r="X9" s="3"/>
      <c r="Y9" s="2">
        <v>0</v>
      </c>
      <c r="Z9" s="3"/>
      <c r="AA9" s="2">
        <v>0</v>
      </c>
      <c r="AB9" s="3"/>
      <c r="AC9" s="2">
        <v>86400</v>
      </c>
      <c r="AD9" s="3"/>
      <c r="AE9" s="2">
        <v>1313451</v>
      </c>
      <c r="AF9" s="3"/>
      <c r="AG9" s="2">
        <v>100161780680</v>
      </c>
      <c r="AH9" s="3"/>
      <c r="AI9" s="2">
        <v>113399891829</v>
      </c>
      <c r="AJ9" s="3"/>
      <c r="AK9" s="3" t="s">
        <v>31</v>
      </c>
      <c r="AL9" s="3"/>
    </row>
    <row r="10" spans="1:38" x14ac:dyDescent="0.55000000000000004">
      <c r="A10" s="1" t="s">
        <v>32</v>
      </c>
      <c r="C10" s="3" t="s">
        <v>28</v>
      </c>
      <c r="D10" s="3"/>
      <c r="E10" s="3" t="s">
        <v>28</v>
      </c>
      <c r="F10" s="3"/>
      <c r="G10" s="3" t="s">
        <v>33</v>
      </c>
      <c r="H10" s="3"/>
      <c r="I10" s="3" t="s">
        <v>34</v>
      </c>
      <c r="J10" s="3"/>
      <c r="K10" s="2">
        <v>0</v>
      </c>
      <c r="L10" s="3"/>
      <c r="M10" s="2">
        <v>0</v>
      </c>
      <c r="N10" s="3"/>
      <c r="O10" s="2">
        <v>4300</v>
      </c>
      <c r="P10" s="3"/>
      <c r="Q10" s="2">
        <v>2600579281</v>
      </c>
      <c r="R10" s="3"/>
      <c r="S10" s="2">
        <v>3718137965</v>
      </c>
      <c r="T10" s="3"/>
      <c r="U10" s="2">
        <v>0</v>
      </c>
      <c r="V10" s="3"/>
      <c r="W10" s="2">
        <v>0</v>
      </c>
      <c r="X10" s="3"/>
      <c r="Y10" s="2">
        <v>0</v>
      </c>
      <c r="Z10" s="3"/>
      <c r="AA10" s="2">
        <v>0</v>
      </c>
      <c r="AB10" s="3"/>
      <c r="AC10" s="2">
        <v>4300</v>
      </c>
      <c r="AD10" s="3"/>
      <c r="AE10" s="2">
        <v>893990</v>
      </c>
      <c r="AF10" s="3"/>
      <c r="AG10" s="2">
        <v>2600579281</v>
      </c>
      <c r="AH10" s="3"/>
      <c r="AI10" s="2">
        <v>3843460246</v>
      </c>
      <c r="AJ10" s="3"/>
      <c r="AK10" s="3" t="s">
        <v>35</v>
      </c>
      <c r="AL10" s="3"/>
    </row>
    <row r="11" spans="1:38" x14ac:dyDescent="0.55000000000000004">
      <c r="A11" s="1" t="s">
        <v>36</v>
      </c>
      <c r="C11" s="3" t="s">
        <v>28</v>
      </c>
      <c r="D11" s="3"/>
      <c r="E11" s="3" t="s">
        <v>28</v>
      </c>
      <c r="F11" s="3"/>
      <c r="G11" s="3" t="s">
        <v>37</v>
      </c>
      <c r="H11" s="3"/>
      <c r="I11" s="3" t="s">
        <v>38</v>
      </c>
      <c r="J11" s="3"/>
      <c r="K11" s="2">
        <v>0</v>
      </c>
      <c r="L11" s="3"/>
      <c r="M11" s="2">
        <v>0</v>
      </c>
      <c r="N11" s="3"/>
      <c r="O11" s="2">
        <v>30028</v>
      </c>
      <c r="P11" s="3"/>
      <c r="Q11" s="2">
        <v>24864089655</v>
      </c>
      <c r="R11" s="3"/>
      <c r="S11" s="2">
        <v>26345995042</v>
      </c>
      <c r="T11" s="3"/>
      <c r="U11" s="2">
        <v>0</v>
      </c>
      <c r="V11" s="3"/>
      <c r="W11" s="2">
        <v>0</v>
      </c>
      <c r="X11" s="3"/>
      <c r="Y11" s="2">
        <v>0</v>
      </c>
      <c r="Z11" s="3"/>
      <c r="AA11" s="2">
        <v>0</v>
      </c>
      <c r="AB11" s="3"/>
      <c r="AC11" s="2">
        <v>30028</v>
      </c>
      <c r="AD11" s="3"/>
      <c r="AE11" s="2">
        <v>903450</v>
      </c>
      <c r="AF11" s="3"/>
      <c r="AG11" s="2">
        <v>24864089655</v>
      </c>
      <c r="AH11" s="3"/>
      <c r="AI11" s="2">
        <v>27123879505</v>
      </c>
      <c r="AJ11" s="3"/>
      <c r="AK11" s="3" t="s">
        <v>39</v>
      </c>
      <c r="AL11" s="3"/>
    </row>
    <row r="12" spans="1:38" x14ac:dyDescent="0.55000000000000004">
      <c r="A12" s="1" t="s">
        <v>40</v>
      </c>
      <c r="C12" s="3" t="s">
        <v>28</v>
      </c>
      <c r="D12" s="3"/>
      <c r="E12" s="3" t="s">
        <v>28</v>
      </c>
      <c r="F12" s="3"/>
      <c r="G12" s="3" t="s">
        <v>37</v>
      </c>
      <c r="H12" s="3"/>
      <c r="I12" s="3" t="s">
        <v>38</v>
      </c>
      <c r="J12" s="3"/>
      <c r="K12" s="2">
        <v>0</v>
      </c>
      <c r="L12" s="3"/>
      <c r="M12" s="2">
        <v>0</v>
      </c>
      <c r="N12" s="3"/>
      <c r="O12" s="2">
        <v>3100</v>
      </c>
      <c r="P12" s="3"/>
      <c r="Q12" s="2">
        <v>2088384739</v>
      </c>
      <c r="R12" s="3"/>
      <c r="S12" s="2">
        <v>2971462324</v>
      </c>
      <c r="T12" s="3"/>
      <c r="U12" s="2">
        <v>0</v>
      </c>
      <c r="V12" s="3"/>
      <c r="W12" s="2">
        <v>0</v>
      </c>
      <c r="X12" s="3"/>
      <c r="Y12" s="2">
        <v>0</v>
      </c>
      <c r="Z12" s="3"/>
      <c r="AA12" s="2">
        <v>0</v>
      </c>
      <c r="AB12" s="3"/>
      <c r="AC12" s="2">
        <v>3100</v>
      </c>
      <c r="AD12" s="3"/>
      <c r="AE12" s="2">
        <v>981430</v>
      </c>
      <c r="AF12" s="3"/>
      <c r="AG12" s="2">
        <v>2088384739</v>
      </c>
      <c r="AH12" s="3"/>
      <c r="AI12" s="2">
        <v>3041881559</v>
      </c>
      <c r="AJ12" s="3"/>
      <c r="AK12" s="3" t="s">
        <v>41</v>
      </c>
      <c r="AL12" s="3"/>
    </row>
    <row r="13" spans="1:38" x14ac:dyDescent="0.55000000000000004">
      <c r="A13" s="1" t="s">
        <v>42</v>
      </c>
      <c r="C13" s="3" t="s">
        <v>28</v>
      </c>
      <c r="D13" s="3"/>
      <c r="E13" s="3" t="s">
        <v>28</v>
      </c>
      <c r="F13" s="3"/>
      <c r="G13" s="3" t="s">
        <v>43</v>
      </c>
      <c r="H13" s="3"/>
      <c r="I13" s="3" t="s">
        <v>44</v>
      </c>
      <c r="J13" s="3"/>
      <c r="K13" s="2">
        <v>18</v>
      </c>
      <c r="L13" s="3"/>
      <c r="M13" s="2">
        <v>18</v>
      </c>
      <c r="N13" s="3"/>
      <c r="O13" s="2">
        <v>83390</v>
      </c>
      <c r="P13" s="3"/>
      <c r="Q13" s="2">
        <v>77833213559</v>
      </c>
      <c r="R13" s="3"/>
      <c r="S13" s="2">
        <v>80852711899</v>
      </c>
      <c r="T13" s="3"/>
      <c r="U13" s="2">
        <v>0</v>
      </c>
      <c r="V13" s="3"/>
      <c r="W13" s="2">
        <v>0</v>
      </c>
      <c r="X13" s="3"/>
      <c r="Y13" s="2">
        <v>0</v>
      </c>
      <c r="Z13" s="3"/>
      <c r="AA13" s="2">
        <v>0</v>
      </c>
      <c r="AB13" s="3"/>
      <c r="AC13" s="2">
        <v>83390</v>
      </c>
      <c r="AD13" s="3"/>
      <c r="AE13" s="2">
        <v>982036</v>
      </c>
      <c r="AF13" s="3"/>
      <c r="AG13" s="2">
        <v>77833213559</v>
      </c>
      <c r="AH13" s="3"/>
      <c r="AI13" s="2">
        <v>81877139118</v>
      </c>
      <c r="AJ13" s="3"/>
      <c r="AK13" s="3" t="s">
        <v>45</v>
      </c>
      <c r="AL13" s="3"/>
    </row>
    <row r="14" spans="1:38" x14ac:dyDescent="0.55000000000000004">
      <c r="A14" s="1" t="s">
        <v>46</v>
      </c>
      <c r="C14" s="3" t="s">
        <v>28</v>
      </c>
      <c r="D14" s="3"/>
      <c r="E14" s="3" t="s">
        <v>28</v>
      </c>
      <c r="F14" s="3"/>
      <c r="G14" s="3" t="s">
        <v>47</v>
      </c>
      <c r="H14" s="3"/>
      <c r="I14" s="3" t="s">
        <v>48</v>
      </c>
      <c r="J14" s="3"/>
      <c r="K14" s="2">
        <v>18.5</v>
      </c>
      <c r="L14" s="3"/>
      <c r="M14" s="2">
        <v>18.5</v>
      </c>
      <c r="N14" s="3"/>
      <c r="O14" s="2">
        <v>80000</v>
      </c>
      <c r="P14" s="3"/>
      <c r="Q14" s="2">
        <v>72265095675</v>
      </c>
      <c r="R14" s="3"/>
      <c r="S14" s="2">
        <v>73981468428</v>
      </c>
      <c r="T14" s="3"/>
      <c r="U14" s="2">
        <v>0</v>
      </c>
      <c r="V14" s="3"/>
      <c r="W14" s="2">
        <v>0</v>
      </c>
      <c r="X14" s="3"/>
      <c r="Y14" s="2">
        <v>0</v>
      </c>
      <c r="Z14" s="3"/>
      <c r="AA14" s="2">
        <v>0</v>
      </c>
      <c r="AB14" s="3"/>
      <c r="AC14" s="2">
        <v>80000</v>
      </c>
      <c r="AD14" s="3"/>
      <c r="AE14" s="2">
        <v>934055</v>
      </c>
      <c r="AF14" s="3"/>
      <c r="AG14" s="2">
        <v>72265095675</v>
      </c>
      <c r="AH14" s="3"/>
      <c r="AI14" s="2">
        <v>74710856202</v>
      </c>
      <c r="AJ14" s="3"/>
      <c r="AK14" s="3" t="s">
        <v>49</v>
      </c>
      <c r="AL14" s="3"/>
    </row>
    <row r="15" spans="1:38" x14ac:dyDescent="0.55000000000000004">
      <c r="A15" s="1" t="s">
        <v>50</v>
      </c>
      <c r="C15" s="3" t="s">
        <v>28</v>
      </c>
      <c r="D15" s="3"/>
      <c r="E15" s="3" t="s">
        <v>28</v>
      </c>
      <c r="F15" s="3"/>
      <c r="G15" s="3" t="s">
        <v>51</v>
      </c>
      <c r="H15" s="3"/>
      <c r="I15" s="3" t="s">
        <v>52</v>
      </c>
      <c r="J15" s="3"/>
      <c r="K15" s="2">
        <v>18</v>
      </c>
      <c r="L15" s="3"/>
      <c r="M15" s="2">
        <v>18</v>
      </c>
      <c r="N15" s="3"/>
      <c r="O15" s="2">
        <v>205000</v>
      </c>
      <c r="P15" s="3"/>
      <c r="Q15" s="2">
        <v>187093345701</v>
      </c>
      <c r="R15" s="3"/>
      <c r="S15" s="2">
        <v>176598445729</v>
      </c>
      <c r="T15" s="3"/>
      <c r="U15" s="2">
        <v>0</v>
      </c>
      <c r="V15" s="3"/>
      <c r="W15" s="2">
        <v>0</v>
      </c>
      <c r="X15" s="3"/>
      <c r="Y15" s="2">
        <v>0</v>
      </c>
      <c r="Z15" s="3"/>
      <c r="AA15" s="2">
        <v>0</v>
      </c>
      <c r="AB15" s="3"/>
      <c r="AC15" s="2">
        <v>205000</v>
      </c>
      <c r="AD15" s="3"/>
      <c r="AE15" s="2">
        <v>860116</v>
      </c>
      <c r="AF15" s="3"/>
      <c r="AG15" s="2">
        <v>187093345701</v>
      </c>
      <c r="AH15" s="3"/>
      <c r="AI15" s="2">
        <v>176291821314</v>
      </c>
      <c r="AJ15" s="3"/>
      <c r="AK15" s="3" t="s">
        <v>53</v>
      </c>
      <c r="AL15" s="3"/>
    </row>
    <row r="16" spans="1:38" x14ac:dyDescent="0.55000000000000004">
      <c r="A16" s="1" t="s">
        <v>54</v>
      </c>
      <c r="C16" s="3" t="s">
        <v>28</v>
      </c>
      <c r="D16" s="3"/>
      <c r="E16" s="3" t="s">
        <v>28</v>
      </c>
      <c r="F16" s="3"/>
      <c r="G16" s="3" t="s">
        <v>55</v>
      </c>
      <c r="H16" s="3"/>
      <c r="I16" s="3" t="s">
        <v>56</v>
      </c>
      <c r="J16" s="3"/>
      <c r="K16" s="2">
        <v>20.5</v>
      </c>
      <c r="L16" s="3"/>
      <c r="M16" s="2">
        <v>20.5</v>
      </c>
      <c r="N16" s="3"/>
      <c r="O16" s="2">
        <v>31853</v>
      </c>
      <c r="P16" s="3"/>
      <c r="Q16" s="2">
        <v>30006185683</v>
      </c>
      <c r="R16" s="3"/>
      <c r="S16" s="2">
        <v>27414920722</v>
      </c>
      <c r="T16" s="3"/>
      <c r="U16" s="2">
        <v>0</v>
      </c>
      <c r="V16" s="3"/>
      <c r="W16" s="2">
        <v>0</v>
      </c>
      <c r="X16" s="3"/>
      <c r="Y16" s="2">
        <v>0</v>
      </c>
      <c r="Z16" s="3"/>
      <c r="AA16" s="2">
        <v>0</v>
      </c>
      <c r="AB16" s="3"/>
      <c r="AC16" s="2">
        <v>31853</v>
      </c>
      <c r="AD16" s="3"/>
      <c r="AE16" s="2">
        <v>876302</v>
      </c>
      <c r="AF16" s="3"/>
      <c r="AG16" s="2">
        <v>30006185683</v>
      </c>
      <c r="AH16" s="3"/>
      <c r="AI16" s="2">
        <v>27907788402</v>
      </c>
      <c r="AJ16" s="3"/>
      <c r="AK16" s="3" t="s">
        <v>57</v>
      </c>
      <c r="AL16" s="3"/>
    </row>
    <row r="17" spans="1:38" x14ac:dyDescent="0.55000000000000004">
      <c r="A17" s="1" t="s">
        <v>17</v>
      </c>
      <c r="C17" s="3" t="s">
        <v>17</v>
      </c>
      <c r="D17" s="3"/>
      <c r="E17" s="3" t="s">
        <v>17</v>
      </c>
      <c r="F17" s="3"/>
      <c r="G17" s="3" t="s">
        <v>17</v>
      </c>
      <c r="H17" s="3"/>
      <c r="I17" s="3" t="s">
        <v>17</v>
      </c>
      <c r="J17" s="3"/>
      <c r="K17" s="3" t="s">
        <v>17</v>
      </c>
      <c r="L17" s="3"/>
      <c r="M17" s="3" t="s">
        <v>17</v>
      </c>
      <c r="N17" s="3"/>
      <c r="O17" s="3" t="s">
        <v>17</v>
      </c>
      <c r="P17" s="3"/>
      <c r="Q17" s="4">
        <f>SUM(Q9:Q16)</f>
        <v>496912674973</v>
      </c>
      <c r="R17" s="3"/>
      <c r="S17" s="4">
        <f>SUM(S9:S16)</f>
        <v>501697961401</v>
      </c>
      <c r="T17" s="3"/>
      <c r="U17" s="3" t="s">
        <v>17</v>
      </c>
      <c r="V17" s="3"/>
      <c r="W17" s="4">
        <f>SUM(W9:W16)</f>
        <v>0</v>
      </c>
      <c r="X17" s="3"/>
      <c r="Y17" s="3" t="s">
        <v>17</v>
      </c>
      <c r="Z17" s="3"/>
      <c r="AA17" s="4">
        <f>SUM(AA9:AA16)</f>
        <v>0</v>
      </c>
      <c r="AB17" s="3"/>
      <c r="AC17" s="3" t="s">
        <v>17</v>
      </c>
      <c r="AD17" s="3"/>
      <c r="AE17" s="3" t="s">
        <v>17</v>
      </c>
      <c r="AF17" s="3"/>
      <c r="AG17" s="4">
        <f>SUM(AG9:AG16)</f>
        <v>496912674973</v>
      </c>
      <c r="AH17" s="3"/>
      <c r="AI17" s="4">
        <f>SUM(AI9:AI16)</f>
        <v>508196718175</v>
      </c>
      <c r="AJ17" s="3"/>
      <c r="AK17" s="5" t="s">
        <v>58</v>
      </c>
      <c r="AL17" s="3"/>
    </row>
    <row r="18" spans="1:38" x14ac:dyDescent="0.5500000000000000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x14ac:dyDescent="0.55000000000000004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55000000000000004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55000000000000004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55000000000000004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55000000000000004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55000000000000004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x14ac:dyDescent="0.55000000000000004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x14ac:dyDescent="0.55000000000000004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5500000000000000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55000000000000004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workbookViewId="0">
      <selection activeCell="I15" sqref="I15"/>
    </sheetView>
  </sheetViews>
  <sheetFormatPr defaultRowHeight="24" x14ac:dyDescent="0.55000000000000004"/>
  <cols>
    <col min="1" max="1" width="43.5703125" style="1" bestFit="1" customWidth="1"/>
    <col min="2" max="2" width="1" style="1" customWidth="1"/>
    <col min="3" max="3" width="16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16" style="1" customWidth="1"/>
    <col min="10" max="10" width="1" style="1" customWidth="1"/>
    <col min="11" max="11" width="28" style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</row>
    <row r="3" spans="1:13" ht="24.75" x14ac:dyDescent="0.55000000000000004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1</v>
      </c>
    </row>
    <row r="4" spans="1:13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</row>
    <row r="6" spans="1:13" ht="24.75" x14ac:dyDescent="0.55000000000000004">
      <c r="A6" s="20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3" ht="24.75" x14ac:dyDescent="0.55000000000000004">
      <c r="A7" s="20" t="s">
        <v>3</v>
      </c>
      <c r="C7" s="20" t="s">
        <v>7</v>
      </c>
      <c r="D7" s="3"/>
      <c r="E7" s="20" t="s">
        <v>59</v>
      </c>
      <c r="F7" s="3"/>
      <c r="G7" s="20" t="s">
        <v>60</v>
      </c>
      <c r="H7" s="3"/>
      <c r="I7" s="20" t="s">
        <v>61</v>
      </c>
      <c r="J7" s="3"/>
      <c r="K7" s="20" t="s">
        <v>62</v>
      </c>
      <c r="M7" s="20" t="s">
        <v>63</v>
      </c>
    </row>
    <row r="8" spans="1:13" x14ac:dyDescent="0.55000000000000004">
      <c r="A8" s="1" t="s">
        <v>42</v>
      </c>
      <c r="C8" s="2">
        <v>83390</v>
      </c>
      <c r="D8" s="3"/>
      <c r="E8" s="2">
        <v>952320</v>
      </c>
      <c r="F8" s="3"/>
      <c r="G8" s="2">
        <v>982036</v>
      </c>
      <c r="H8" s="3"/>
      <c r="I8" s="3" t="s">
        <v>64</v>
      </c>
      <c r="J8" s="3"/>
      <c r="K8" s="2">
        <v>81891982040</v>
      </c>
      <c r="M8" s="1" t="s">
        <v>158</v>
      </c>
    </row>
    <row r="9" spans="1:13" x14ac:dyDescent="0.55000000000000004">
      <c r="A9" s="1" t="s">
        <v>46</v>
      </c>
      <c r="C9" s="2">
        <v>80000</v>
      </c>
      <c r="D9" s="3"/>
      <c r="E9" s="2">
        <v>903150</v>
      </c>
      <c r="F9" s="3"/>
      <c r="G9" s="2">
        <v>934055</v>
      </c>
      <c r="H9" s="3"/>
      <c r="I9" s="3" t="s">
        <v>65</v>
      </c>
      <c r="J9" s="3"/>
      <c r="K9" s="2">
        <v>74724400000</v>
      </c>
      <c r="M9" s="1" t="s">
        <v>158</v>
      </c>
    </row>
    <row r="10" spans="1:13" x14ac:dyDescent="0.55000000000000004">
      <c r="A10" s="1" t="s">
        <v>50</v>
      </c>
      <c r="C10" s="2">
        <v>205000</v>
      </c>
      <c r="D10" s="3"/>
      <c r="E10" s="2">
        <v>954530</v>
      </c>
      <c r="F10" s="3"/>
      <c r="G10" s="2">
        <v>860116</v>
      </c>
      <c r="H10" s="3"/>
      <c r="I10" s="3" t="s">
        <v>66</v>
      </c>
      <c r="J10" s="3"/>
      <c r="K10" s="2">
        <v>176323780000</v>
      </c>
      <c r="M10" s="1" t="s">
        <v>158</v>
      </c>
    </row>
    <row r="11" spans="1:13" x14ac:dyDescent="0.55000000000000004">
      <c r="A11" s="1" t="s">
        <v>54</v>
      </c>
      <c r="C11" s="2">
        <v>31853</v>
      </c>
      <c r="D11" s="3"/>
      <c r="E11" s="2">
        <v>971210</v>
      </c>
      <c r="F11" s="3"/>
      <c r="G11" s="2">
        <v>876302</v>
      </c>
      <c r="H11" s="3"/>
      <c r="I11" s="3" t="s">
        <v>67</v>
      </c>
      <c r="J11" s="3"/>
      <c r="K11" s="2">
        <v>27912847606</v>
      </c>
      <c r="M11" s="1" t="s">
        <v>158</v>
      </c>
    </row>
    <row r="12" spans="1:13" ht="24.75" thickBot="1" x14ac:dyDescent="0.6">
      <c r="C12" s="3"/>
      <c r="D12" s="3"/>
      <c r="E12" s="3"/>
      <c r="F12" s="3"/>
      <c r="G12" s="3"/>
      <c r="H12" s="3"/>
      <c r="I12" s="3"/>
      <c r="J12" s="3"/>
      <c r="K12" s="6">
        <f>SUM(K8:K11)</f>
        <v>360853009646</v>
      </c>
    </row>
    <row r="13" spans="1:13" ht="24.75" thickTop="1" x14ac:dyDescent="0.55000000000000004">
      <c r="C13" s="3"/>
      <c r="D13" s="3"/>
      <c r="E13" s="3"/>
      <c r="F13" s="3"/>
      <c r="G13" s="3"/>
      <c r="H13" s="3"/>
      <c r="I13" s="3"/>
      <c r="J13" s="3"/>
      <c r="K13" s="3"/>
    </row>
    <row r="14" spans="1:13" x14ac:dyDescent="0.55000000000000004">
      <c r="C14" s="3"/>
      <c r="D14" s="3"/>
      <c r="E14" s="3"/>
      <c r="F14" s="3"/>
      <c r="G14" s="3"/>
      <c r="H14" s="3"/>
      <c r="I14" s="3"/>
      <c r="J14" s="3"/>
      <c r="K14" s="3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28"/>
  <sheetViews>
    <sheetView rightToLeft="1" workbookViewId="0">
      <selection activeCell="A24" sqref="A24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26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26" ht="24.75" x14ac:dyDescent="0.55000000000000004">
      <c r="A3" s="21" t="s">
        <v>1</v>
      </c>
      <c r="B3" s="21" t="s">
        <v>1</v>
      </c>
      <c r="C3" s="21" t="s">
        <v>1</v>
      </c>
      <c r="D3" s="21" t="s">
        <v>1</v>
      </c>
      <c r="E3" s="21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</row>
    <row r="4" spans="1:26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26" ht="24.75" x14ac:dyDescent="0.55000000000000004">
      <c r="A6" s="20" t="s">
        <v>69</v>
      </c>
      <c r="C6" s="20" t="s">
        <v>157</v>
      </c>
      <c r="E6" s="20" t="s">
        <v>5</v>
      </c>
      <c r="F6" s="20" t="s">
        <v>5</v>
      </c>
      <c r="G6" s="20" t="s">
        <v>5</v>
      </c>
      <c r="I6" s="20" t="s">
        <v>6</v>
      </c>
      <c r="J6" s="20" t="s">
        <v>6</v>
      </c>
      <c r="K6" s="20" t="s">
        <v>6</v>
      </c>
    </row>
    <row r="7" spans="1:26" ht="24.75" x14ac:dyDescent="0.55000000000000004">
      <c r="A7" s="20" t="s">
        <v>69</v>
      </c>
      <c r="C7" s="20" t="s">
        <v>71</v>
      </c>
      <c r="E7" s="20" t="s">
        <v>72</v>
      </c>
      <c r="G7" s="20" t="s">
        <v>73</v>
      </c>
      <c r="I7" s="20" t="s">
        <v>71</v>
      </c>
      <c r="K7" s="20" t="s">
        <v>68</v>
      </c>
    </row>
    <row r="8" spans="1:26" x14ac:dyDescent="0.55000000000000004">
      <c r="A8" s="1" t="s">
        <v>74</v>
      </c>
      <c r="C8" s="8">
        <v>303050450</v>
      </c>
      <c r="D8" s="8"/>
      <c r="E8" s="8">
        <v>10000303718</v>
      </c>
      <c r="F8" s="8"/>
      <c r="G8" s="8">
        <v>10303354168</v>
      </c>
      <c r="H8" s="8"/>
      <c r="I8" s="8">
        <v>0</v>
      </c>
      <c r="J8" s="3"/>
      <c r="K8" s="3" t="s">
        <v>76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55000000000000004">
      <c r="A9" s="1" t="s">
        <v>74</v>
      </c>
      <c r="C9" s="8">
        <v>2847703953</v>
      </c>
      <c r="D9" s="8"/>
      <c r="E9" s="8">
        <v>2000190000</v>
      </c>
      <c r="F9" s="8"/>
      <c r="G9" s="8">
        <v>4847893953</v>
      </c>
      <c r="H9" s="8"/>
      <c r="I9" s="8">
        <v>0</v>
      </c>
      <c r="J9" s="3"/>
      <c r="K9" s="3" t="s">
        <v>76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55000000000000004">
      <c r="A10" s="1" t="s">
        <v>78</v>
      </c>
      <c r="C10" s="8">
        <v>34022134258</v>
      </c>
      <c r="D10" s="8"/>
      <c r="E10" s="8">
        <v>415363719188</v>
      </c>
      <c r="F10" s="8"/>
      <c r="G10" s="8">
        <v>449385853446</v>
      </c>
      <c r="H10" s="8"/>
      <c r="I10" s="8">
        <v>0</v>
      </c>
      <c r="J10" s="3"/>
      <c r="K10" s="3" t="s">
        <v>76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55000000000000004">
      <c r="A11" s="1" t="s">
        <v>80</v>
      </c>
      <c r="C11" s="8">
        <v>986803553</v>
      </c>
      <c r="D11" s="8"/>
      <c r="E11" s="8">
        <v>0</v>
      </c>
      <c r="F11" s="8"/>
      <c r="G11" s="8">
        <v>986803553</v>
      </c>
      <c r="H11" s="8"/>
      <c r="I11" s="8">
        <v>0</v>
      </c>
      <c r="J11" s="3"/>
      <c r="K11" s="3" t="s">
        <v>76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55000000000000004">
      <c r="A12" s="1" t="s">
        <v>82</v>
      </c>
      <c r="C12" s="8">
        <v>3442872182</v>
      </c>
      <c r="D12" s="8"/>
      <c r="E12" s="8">
        <v>133467863093</v>
      </c>
      <c r="F12" s="8"/>
      <c r="G12" s="8">
        <v>136660840000</v>
      </c>
      <c r="H12" s="8"/>
      <c r="I12" s="8">
        <v>249895275</v>
      </c>
      <c r="J12" s="3"/>
      <c r="K12" s="3" t="s">
        <v>84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55000000000000004">
      <c r="A13" s="1" t="s">
        <v>82</v>
      </c>
      <c r="C13" s="8">
        <v>70000000000</v>
      </c>
      <c r="D13" s="8"/>
      <c r="E13" s="8">
        <v>0</v>
      </c>
      <c r="F13" s="8"/>
      <c r="G13" s="8">
        <v>70000000000</v>
      </c>
      <c r="H13" s="8"/>
      <c r="I13" s="8">
        <v>0</v>
      </c>
      <c r="J13" s="3"/>
      <c r="K13" s="3" t="s">
        <v>76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55000000000000004">
      <c r="A14" s="1" t="s">
        <v>86</v>
      </c>
      <c r="C14" s="8">
        <v>14728831</v>
      </c>
      <c r="D14" s="8"/>
      <c r="E14" s="8">
        <v>5926574</v>
      </c>
      <c r="F14" s="8"/>
      <c r="G14" s="8">
        <v>500000</v>
      </c>
      <c r="H14" s="8"/>
      <c r="I14" s="8">
        <v>20155405</v>
      </c>
      <c r="J14" s="3"/>
      <c r="K14" s="3" t="s">
        <v>76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55000000000000004">
      <c r="A15" s="1" t="s">
        <v>88</v>
      </c>
      <c r="C15" s="8">
        <v>80000000000</v>
      </c>
      <c r="D15" s="8"/>
      <c r="E15" s="8">
        <v>0</v>
      </c>
      <c r="F15" s="8"/>
      <c r="G15" s="8">
        <v>0</v>
      </c>
      <c r="H15" s="8"/>
      <c r="I15" s="8">
        <v>80000000000</v>
      </c>
      <c r="J15" s="3"/>
      <c r="K15" s="3" t="s">
        <v>90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55000000000000004">
      <c r="A16" s="1" t="s">
        <v>88</v>
      </c>
      <c r="C16" s="8">
        <v>50000000000</v>
      </c>
      <c r="D16" s="8"/>
      <c r="E16" s="8">
        <v>0</v>
      </c>
      <c r="F16" s="8"/>
      <c r="G16" s="8">
        <v>0</v>
      </c>
      <c r="H16" s="8"/>
      <c r="I16" s="8">
        <v>50000000000</v>
      </c>
      <c r="J16" s="3"/>
      <c r="K16" s="3" t="s">
        <v>93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55000000000000004">
      <c r="A17" s="1" t="s">
        <v>82</v>
      </c>
      <c r="C17" s="8">
        <v>60000000000</v>
      </c>
      <c r="D17" s="8"/>
      <c r="E17" s="8">
        <v>0</v>
      </c>
      <c r="F17" s="8"/>
      <c r="G17" s="8">
        <v>60000000000</v>
      </c>
      <c r="H17" s="8"/>
      <c r="I17" s="8">
        <v>0</v>
      </c>
      <c r="J17" s="3"/>
      <c r="K17" s="3" t="s">
        <v>76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55000000000000004">
      <c r="A18" s="1" t="s">
        <v>95</v>
      </c>
      <c r="C18" s="8">
        <v>45000000000</v>
      </c>
      <c r="D18" s="8"/>
      <c r="E18" s="8">
        <v>0</v>
      </c>
      <c r="F18" s="8"/>
      <c r="G18" s="8">
        <v>45000000000</v>
      </c>
      <c r="H18" s="8"/>
      <c r="I18" s="8">
        <v>0</v>
      </c>
      <c r="J18" s="3"/>
      <c r="K18" s="3" t="s">
        <v>76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55000000000000004">
      <c r="A19" s="1" t="s">
        <v>82</v>
      </c>
      <c r="C19" s="8">
        <v>10000000000</v>
      </c>
      <c r="D19" s="8"/>
      <c r="E19" s="8">
        <v>0</v>
      </c>
      <c r="F19" s="8"/>
      <c r="G19" s="8">
        <v>0</v>
      </c>
      <c r="H19" s="8"/>
      <c r="I19" s="8">
        <v>10000000000</v>
      </c>
      <c r="J19" s="3"/>
      <c r="K19" s="3" t="s">
        <v>98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55000000000000004">
      <c r="A20" s="1" t="s">
        <v>99</v>
      </c>
      <c r="C20" s="8">
        <v>318484614</v>
      </c>
      <c r="D20" s="8"/>
      <c r="E20" s="8">
        <v>454471319401</v>
      </c>
      <c r="F20" s="8"/>
      <c r="G20" s="8">
        <v>452502955410</v>
      </c>
      <c r="H20" s="8"/>
      <c r="I20" s="8">
        <v>2286848605</v>
      </c>
      <c r="J20" s="3"/>
      <c r="K20" s="3" t="s">
        <v>101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55000000000000004">
      <c r="A21" s="1" t="s">
        <v>99</v>
      </c>
      <c r="C21" s="8">
        <v>105000000000</v>
      </c>
      <c r="D21" s="8"/>
      <c r="E21" s="8">
        <v>0</v>
      </c>
      <c r="F21" s="8"/>
      <c r="G21" s="8">
        <v>105000000000</v>
      </c>
      <c r="H21" s="8"/>
      <c r="I21" s="8">
        <v>0</v>
      </c>
      <c r="J21" s="3"/>
      <c r="K21" s="3" t="s">
        <v>76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55000000000000004">
      <c r="A22" s="1" t="s">
        <v>99</v>
      </c>
      <c r="C22" s="8">
        <v>55000000000</v>
      </c>
      <c r="D22" s="8"/>
      <c r="E22" s="8">
        <v>0</v>
      </c>
      <c r="F22" s="8"/>
      <c r="G22" s="8">
        <v>55000000000</v>
      </c>
      <c r="H22" s="8"/>
      <c r="I22" s="8">
        <v>0</v>
      </c>
      <c r="J22" s="3"/>
      <c r="K22" s="3" t="s">
        <v>76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55000000000000004">
      <c r="A23" s="1" t="s">
        <v>104</v>
      </c>
      <c r="C23" s="8">
        <v>0</v>
      </c>
      <c r="D23" s="8"/>
      <c r="E23" s="8">
        <v>1846533921</v>
      </c>
      <c r="F23" s="8"/>
      <c r="G23" s="8">
        <v>1790300000</v>
      </c>
      <c r="H23" s="8"/>
      <c r="I23" s="8">
        <v>56233921</v>
      </c>
      <c r="J23" s="3"/>
      <c r="K23" s="3" t="s">
        <v>105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55000000000000004">
      <c r="A24" s="1" t="s">
        <v>88</v>
      </c>
      <c r="C24" s="8">
        <v>940000</v>
      </c>
      <c r="D24" s="8"/>
      <c r="E24" s="8">
        <v>4354341914</v>
      </c>
      <c r="F24" s="8"/>
      <c r="G24" s="8">
        <v>4350810000</v>
      </c>
      <c r="H24" s="8"/>
      <c r="I24" s="8">
        <v>4471914</v>
      </c>
      <c r="J24" s="3"/>
      <c r="K24" s="3" t="s">
        <v>76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55000000000000004">
      <c r="A25" s="1" t="s">
        <v>95</v>
      </c>
      <c r="C25" s="8">
        <v>0</v>
      </c>
      <c r="D25" s="8"/>
      <c r="E25" s="8">
        <v>581393409211</v>
      </c>
      <c r="F25" s="8"/>
      <c r="G25" s="8">
        <v>563276520703</v>
      </c>
      <c r="H25" s="8"/>
      <c r="I25" s="8">
        <v>18116888508</v>
      </c>
      <c r="J25" s="3"/>
      <c r="K25" s="3" t="s">
        <v>108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55000000000000004">
      <c r="A26" s="1" t="s">
        <v>86</v>
      </c>
      <c r="C26" s="8">
        <v>0</v>
      </c>
      <c r="D26" s="8"/>
      <c r="E26" s="8">
        <v>430000</v>
      </c>
      <c r="F26" s="8"/>
      <c r="G26" s="8">
        <v>0</v>
      </c>
      <c r="H26" s="8"/>
      <c r="I26" s="8">
        <v>430000</v>
      </c>
      <c r="J26" s="3"/>
      <c r="K26" s="3" t="s">
        <v>76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55000000000000004">
      <c r="A27" s="1" t="s">
        <v>99</v>
      </c>
      <c r="C27" s="8">
        <v>0</v>
      </c>
      <c r="D27" s="8"/>
      <c r="E27" s="8">
        <v>250000000000</v>
      </c>
      <c r="F27" s="8"/>
      <c r="G27" s="8">
        <v>0</v>
      </c>
      <c r="H27" s="8"/>
      <c r="I27" s="8">
        <v>250000000000</v>
      </c>
      <c r="J27" s="3"/>
      <c r="K27" s="3" t="s">
        <v>110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55000000000000004">
      <c r="A28" s="1" t="s">
        <v>17</v>
      </c>
      <c r="C28" s="4">
        <f>SUM(C8:C27)</f>
        <v>516936717841</v>
      </c>
      <c r="D28" s="3"/>
      <c r="E28" s="4">
        <f>SUM(E8:E27)</f>
        <v>1852904037020</v>
      </c>
      <c r="F28" s="3"/>
      <c r="G28" s="4">
        <f>SUM(G8:G27)</f>
        <v>1959105831233</v>
      </c>
      <c r="H28" s="3"/>
      <c r="I28" s="4">
        <f>SUM(I8:I27)</f>
        <v>410734923628</v>
      </c>
      <c r="J28" s="3"/>
      <c r="K28" s="5" t="s">
        <v>111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I6" sqref="I6:I15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18" style="1" customWidth="1"/>
    <col min="10" max="16384" width="9.140625" style="1"/>
  </cols>
  <sheetData>
    <row r="2" spans="1:9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</row>
    <row r="3" spans="1:9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</row>
    <row r="4" spans="1:9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</row>
    <row r="6" spans="1:9" ht="24.75" x14ac:dyDescent="0.55000000000000004">
      <c r="A6" s="20" t="s">
        <v>116</v>
      </c>
      <c r="C6" s="20" t="s">
        <v>71</v>
      </c>
      <c r="E6" s="20" t="s">
        <v>134</v>
      </c>
      <c r="G6" s="20" t="s">
        <v>13</v>
      </c>
    </row>
    <row r="7" spans="1:9" x14ac:dyDescent="0.55000000000000004">
      <c r="A7" s="1" t="s">
        <v>147</v>
      </c>
      <c r="C7" s="2">
        <v>884058368</v>
      </c>
      <c r="D7" s="3"/>
      <c r="E7" s="3" t="s">
        <v>135</v>
      </c>
      <c r="F7" s="3"/>
      <c r="G7" s="3" t="s">
        <v>148</v>
      </c>
      <c r="H7" s="3"/>
      <c r="I7" s="2"/>
    </row>
    <row r="8" spans="1:9" x14ac:dyDescent="0.55000000000000004">
      <c r="A8" s="1" t="s">
        <v>149</v>
      </c>
      <c r="C8" s="2">
        <v>12925704547</v>
      </c>
      <c r="D8" s="3"/>
      <c r="E8" s="3" t="s">
        <v>150</v>
      </c>
      <c r="F8" s="3"/>
      <c r="G8" s="3" t="s">
        <v>151</v>
      </c>
      <c r="H8" s="3"/>
      <c r="I8" s="2"/>
    </row>
    <row r="9" spans="1:9" x14ac:dyDescent="0.55000000000000004">
      <c r="A9" s="1" t="s">
        <v>152</v>
      </c>
      <c r="C9" s="2">
        <v>12953373811</v>
      </c>
      <c r="D9" s="3"/>
      <c r="E9" s="3" t="s">
        <v>153</v>
      </c>
      <c r="F9" s="3"/>
      <c r="G9" s="3" t="s">
        <v>154</v>
      </c>
      <c r="H9" s="3"/>
      <c r="I9" s="2"/>
    </row>
    <row r="10" spans="1:9" x14ac:dyDescent="0.55000000000000004">
      <c r="A10" s="1" t="s">
        <v>17</v>
      </c>
      <c r="C10" s="4">
        <f>SUM(C7:C9)</f>
        <v>26763136726</v>
      </c>
      <c r="D10" s="3"/>
      <c r="E10" s="5" t="s">
        <v>155</v>
      </c>
      <c r="F10" s="3"/>
      <c r="G10" s="5" t="s">
        <v>156</v>
      </c>
      <c r="H10" s="3"/>
      <c r="I10" s="3"/>
    </row>
    <row r="11" spans="1:9" x14ac:dyDescent="0.55000000000000004">
      <c r="C11" s="3"/>
      <c r="D11" s="3"/>
      <c r="E11" s="3"/>
      <c r="F11" s="3"/>
      <c r="G11" s="3"/>
      <c r="H11" s="3"/>
      <c r="I11" s="3"/>
    </row>
    <row r="12" spans="1:9" x14ac:dyDescent="0.55000000000000004">
      <c r="C12" s="3"/>
      <c r="D12" s="3"/>
      <c r="E12" s="3"/>
      <c r="F12" s="3"/>
      <c r="G12" s="3"/>
      <c r="H12" s="3"/>
      <c r="I12" s="3"/>
    </row>
    <row r="13" spans="1:9" x14ac:dyDescent="0.55000000000000004">
      <c r="C13" s="3"/>
      <c r="D13" s="3"/>
      <c r="E13" s="3"/>
      <c r="F13" s="3"/>
      <c r="G13" s="3"/>
      <c r="H13" s="3"/>
      <c r="I13" s="3"/>
    </row>
    <row r="14" spans="1:9" x14ac:dyDescent="0.55000000000000004">
      <c r="C14" s="3"/>
      <c r="D14" s="3"/>
      <c r="E14" s="3"/>
      <c r="F14" s="3"/>
      <c r="G14" s="3"/>
      <c r="H14" s="3"/>
      <c r="I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"/>
  <sheetViews>
    <sheetView rightToLeft="1" workbookViewId="0">
      <selection activeCell="E12" sqref="E12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9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19" style="1" customWidth="1"/>
    <col min="10" max="10" width="1" style="1" customWidth="1"/>
    <col min="11" max="11" width="23" style="1" customWidth="1"/>
    <col min="12" max="12" width="1" style="1" customWidth="1"/>
    <col min="13" max="13" width="19" style="1" customWidth="1"/>
    <col min="14" max="14" width="1" style="1" customWidth="1"/>
    <col min="15" max="15" width="21" style="1" customWidth="1"/>
    <col min="16" max="16" width="1" style="1" customWidth="1"/>
    <col min="17" max="17" width="15" style="1" customWidth="1"/>
    <col min="18" max="18" width="1" style="1" customWidth="1"/>
    <col min="19" max="19" width="19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  <c r="R2" s="21" t="s">
        <v>0</v>
      </c>
      <c r="S2" s="21" t="s">
        <v>0</v>
      </c>
      <c r="T2" s="21" t="s">
        <v>0</v>
      </c>
      <c r="U2" s="21" t="s">
        <v>0</v>
      </c>
    </row>
    <row r="3" spans="1:21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  <c r="L3" s="21" t="s">
        <v>112</v>
      </c>
      <c r="M3" s="21" t="s">
        <v>112</v>
      </c>
      <c r="N3" s="21" t="s">
        <v>112</v>
      </c>
      <c r="O3" s="21" t="s">
        <v>112</v>
      </c>
      <c r="P3" s="21" t="s">
        <v>112</v>
      </c>
      <c r="Q3" s="21" t="s">
        <v>112</v>
      </c>
      <c r="R3" s="21" t="s">
        <v>112</v>
      </c>
      <c r="S3" s="21" t="s">
        <v>112</v>
      </c>
      <c r="T3" s="21" t="s">
        <v>112</v>
      </c>
      <c r="U3" s="21" t="s">
        <v>112</v>
      </c>
    </row>
    <row r="4" spans="1:21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</row>
    <row r="6" spans="1:21" ht="24.75" x14ac:dyDescent="0.55000000000000004">
      <c r="A6" s="20" t="s">
        <v>3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J6" s="20" t="s">
        <v>114</v>
      </c>
      <c r="K6" s="20" t="s">
        <v>114</v>
      </c>
      <c r="M6" s="20" t="s">
        <v>115</v>
      </c>
      <c r="N6" s="20" t="s">
        <v>115</v>
      </c>
      <c r="O6" s="20" t="s">
        <v>115</v>
      </c>
      <c r="P6" s="20" t="s">
        <v>115</v>
      </c>
      <c r="Q6" s="20" t="s">
        <v>115</v>
      </c>
      <c r="R6" s="20" t="s">
        <v>115</v>
      </c>
      <c r="S6" s="20" t="s">
        <v>115</v>
      </c>
      <c r="T6" s="20" t="s">
        <v>115</v>
      </c>
      <c r="U6" s="20" t="s">
        <v>115</v>
      </c>
    </row>
    <row r="7" spans="1:21" ht="24.75" x14ac:dyDescent="0.55000000000000004">
      <c r="A7" s="20" t="s">
        <v>3</v>
      </c>
      <c r="C7" s="20" t="s">
        <v>131</v>
      </c>
      <c r="E7" s="20" t="s">
        <v>132</v>
      </c>
      <c r="G7" s="20" t="s">
        <v>133</v>
      </c>
      <c r="I7" s="20" t="s">
        <v>71</v>
      </c>
      <c r="K7" s="20" t="s">
        <v>134</v>
      </c>
      <c r="M7" s="20" t="s">
        <v>131</v>
      </c>
      <c r="O7" s="20" t="s">
        <v>132</v>
      </c>
      <c r="Q7" s="20" t="s">
        <v>133</v>
      </c>
      <c r="S7" s="20" t="s">
        <v>71</v>
      </c>
      <c r="U7" s="20" t="s">
        <v>134</v>
      </c>
    </row>
    <row r="8" spans="1:21" x14ac:dyDescent="0.55000000000000004">
      <c r="A8" s="1" t="s">
        <v>15</v>
      </c>
      <c r="C8" s="2">
        <v>0</v>
      </c>
      <c r="D8" s="3"/>
      <c r="E8" s="2">
        <v>884058368</v>
      </c>
      <c r="F8" s="3"/>
      <c r="G8" s="2">
        <v>0</v>
      </c>
      <c r="H8" s="3"/>
      <c r="I8" s="2">
        <v>884058368</v>
      </c>
      <c r="J8" s="3"/>
      <c r="K8" s="3" t="s">
        <v>135</v>
      </c>
      <c r="L8" s="3"/>
      <c r="M8" s="2">
        <v>0</v>
      </c>
      <c r="N8" s="3"/>
      <c r="O8" s="2">
        <v>783847678</v>
      </c>
      <c r="P8" s="3"/>
      <c r="Q8" s="2">
        <v>0</v>
      </c>
      <c r="R8" s="3"/>
      <c r="S8" s="2">
        <v>783847678</v>
      </c>
      <c r="T8" s="3"/>
      <c r="U8" s="3" t="s">
        <v>136</v>
      </c>
    </row>
    <row r="9" spans="1:21" x14ac:dyDescent="0.55000000000000004">
      <c r="A9" s="1" t="s">
        <v>17</v>
      </c>
      <c r="C9" s="4">
        <f>SUM(C8:C8)</f>
        <v>0</v>
      </c>
      <c r="D9" s="3"/>
      <c r="E9" s="4">
        <f>SUM(E8:E8)</f>
        <v>884058368</v>
      </c>
      <c r="F9" s="3"/>
      <c r="G9" s="4">
        <f>SUM(G8:G8)</f>
        <v>0</v>
      </c>
      <c r="H9" s="3"/>
      <c r="I9" s="4">
        <f>SUM(I8:I8)</f>
        <v>884058368</v>
      </c>
      <c r="J9" s="3"/>
      <c r="K9" s="5" t="s">
        <v>135</v>
      </c>
      <c r="L9" s="3"/>
      <c r="M9" s="4">
        <f>SUM(M8:M8)</f>
        <v>0</v>
      </c>
      <c r="N9" s="3"/>
      <c r="O9" s="4">
        <f>SUM(O8:O8)</f>
        <v>783847678</v>
      </c>
      <c r="P9" s="3"/>
      <c r="Q9" s="4">
        <f>SUM(Q8:Q8)</f>
        <v>0</v>
      </c>
      <c r="R9" s="3"/>
      <c r="S9" s="4">
        <f>SUM(S8:S8)</f>
        <v>783847678</v>
      </c>
      <c r="T9" s="3"/>
      <c r="U9" s="5" t="s">
        <v>136</v>
      </c>
    </row>
    <row r="10" spans="1:21" x14ac:dyDescent="0.55000000000000004">
      <c r="C10" s="3"/>
      <c r="D10" s="3"/>
      <c r="E10" s="2"/>
      <c r="F10" s="3"/>
      <c r="G10" s="3"/>
      <c r="H10" s="3"/>
      <c r="I10" s="3"/>
      <c r="J10" s="3"/>
      <c r="K10" s="3"/>
      <c r="L10" s="3"/>
      <c r="M10" s="3"/>
      <c r="N10" s="3"/>
      <c r="O10" s="2"/>
      <c r="P10" s="3"/>
      <c r="Q10" s="3"/>
      <c r="R10" s="3"/>
      <c r="S10" s="3"/>
      <c r="T10" s="3"/>
      <c r="U10" s="3"/>
    </row>
    <row r="11" spans="1:21" x14ac:dyDescent="0.55000000000000004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55000000000000004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55000000000000004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55000000000000004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5500000000000000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55000000000000004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3:21" x14ac:dyDescent="0.55000000000000004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3:21" x14ac:dyDescent="0.5500000000000000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W43"/>
  <sheetViews>
    <sheetView rightToLeft="1" workbookViewId="0">
      <selection activeCell="I17" sqref="I17"/>
    </sheetView>
  </sheetViews>
  <sheetFormatPr defaultRowHeight="24" x14ac:dyDescent="0.55000000000000004"/>
  <cols>
    <col min="1" max="1" width="45.855468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19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23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  <c r="M2" s="21" t="s">
        <v>0</v>
      </c>
      <c r="N2" s="21" t="s">
        <v>0</v>
      </c>
      <c r="O2" s="21" t="s">
        <v>0</v>
      </c>
      <c r="P2" s="21" t="s">
        <v>0</v>
      </c>
      <c r="Q2" s="21" t="s">
        <v>0</v>
      </c>
    </row>
    <row r="3" spans="1:23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  <c r="L3" s="21" t="s">
        <v>112</v>
      </c>
      <c r="M3" s="21" t="s">
        <v>112</v>
      </c>
      <c r="N3" s="21" t="s">
        <v>112</v>
      </c>
      <c r="O3" s="21" t="s">
        <v>112</v>
      </c>
      <c r="P3" s="21" t="s">
        <v>112</v>
      </c>
      <c r="Q3" s="21" t="s">
        <v>112</v>
      </c>
    </row>
    <row r="4" spans="1:23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</row>
    <row r="6" spans="1:23" ht="24.75" x14ac:dyDescent="0.55000000000000004">
      <c r="A6" s="20" t="s">
        <v>116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K6" s="20" t="s">
        <v>115</v>
      </c>
      <c r="L6" s="20" t="s">
        <v>115</v>
      </c>
      <c r="M6" s="20" t="s">
        <v>115</v>
      </c>
      <c r="N6" s="20" t="s">
        <v>115</v>
      </c>
      <c r="O6" s="20" t="s">
        <v>115</v>
      </c>
      <c r="P6" s="20" t="s">
        <v>115</v>
      </c>
      <c r="Q6" s="20" t="s">
        <v>115</v>
      </c>
    </row>
    <row r="7" spans="1:23" ht="24.75" x14ac:dyDescent="0.55000000000000004">
      <c r="A7" s="20" t="s">
        <v>116</v>
      </c>
      <c r="C7" s="20" t="s">
        <v>137</v>
      </c>
      <c r="E7" s="20" t="s">
        <v>132</v>
      </c>
      <c r="G7" s="20" t="s">
        <v>133</v>
      </c>
      <c r="I7" s="20" t="s">
        <v>138</v>
      </c>
      <c r="K7" s="20" t="s">
        <v>137</v>
      </c>
      <c r="M7" s="20" t="s">
        <v>132</v>
      </c>
      <c r="O7" s="20" t="s">
        <v>133</v>
      </c>
      <c r="Q7" s="20" t="s">
        <v>138</v>
      </c>
    </row>
    <row r="8" spans="1:23" x14ac:dyDescent="0.55000000000000004">
      <c r="A8" s="1" t="s">
        <v>124</v>
      </c>
      <c r="C8" s="12">
        <v>0</v>
      </c>
      <c r="D8" s="12"/>
      <c r="E8" s="12">
        <v>0</v>
      </c>
      <c r="F8" s="12"/>
      <c r="G8" s="12">
        <v>0</v>
      </c>
      <c r="H8" s="12"/>
      <c r="I8" s="12">
        <f>C8+E8+G8</f>
        <v>0</v>
      </c>
      <c r="J8" s="12"/>
      <c r="K8" s="12">
        <v>241842974</v>
      </c>
      <c r="L8" s="12"/>
      <c r="M8" s="12">
        <v>0</v>
      </c>
      <c r="N8" s="12"/>
      <c r="O8" s="12">
        <v>224747772</v>
      </c>
      <c r="P8" s="12"/>
      <c r="Q8" s="12">
        <f>K8+M8+O8</f>
        <v>466590746</v>
      </c>
      <c r="R8" s="3"/>
      <c r="S8" s="3"/>
      <c r="T8" s="3"/>
      <c r="U8" s="3"/>
      <c r="V8" s="3"/>
      <c r="W8" s="3"/>
    </row>
    <row r="9" spans="1:23" x14ac:dyDescent="0.55000000000000004">
      <c r="A9" s="1" t="s">
        <v>123</v>
      </c>
      <c r="C9" s="18">
        <v>0</v>
      </c>
      <c r="D9" s="12"/>
      <c r="E9" s="12">
        <v>0</v>
      </c>
      <c r="F9" s="12"/>
      <c r="G9" s="12">
        <v>0</v>
      </c>
      <c r="H9" s="12"/>
      <c r="I9" s="12">
        <f t="shared" ref="I9:I19" si="0">C9+E9+G9</f>
        <v>0</v>
      </c>
      <c r="J9" s="12"/>
      <c r="K9" s="12">
        <v>1125228633</v>
      </c>
      <c r="L9" s="12"/>
      <c r="M9" s="12">
        <v>0</v>
      </c>
      <c r="N9" s="12"/>
      <c r="O9" s="12">
        <v>900723727</v>
      </c>
      <c r="P9" s="12"/>
      <c r="Q9" s="12">
        <f t="shared" ref="Q9:Q20" si="1">K9+M9+O9</f>
        <v>2025952360</v>
      </c>
      <c r="R9" s="3"/>
      <c r="S9" s="3"/>
      <c r="T9" s="3"/>
      <c r="U9" s="3"/>
      <c r="V9" s="3"/>
      <c r="W9" s="3"/>
    </row>
    <row r="10" spans="1:23" x14ac:dyDescent="0.55000000000000004">
      <c r="A10" s="1" t="s">
        <v>42</v>
      </c>
      <c r="C10" s="18">
        <v>1258626279</v>
      </c>
      <c r="D10" s="12"/>
      <c r="E10" s="12">
        <v>1024427219</v>
      </c>
      <c r="F10" s="12"/>
      <c r="G10" s="12">
        <v>0</v>
      </c>
      <c r="H10" s="12"/>
      <c r="I10" s="12">
        <f t="shared" si="0"/>
        <v>2283053498</v>
      </c>
      <c r="J10" s="12"/>
      <c r="K10" s="12">
        <v>7663571925</v>
      </c>
      <c r="L10" s="12"/>
      <c r="M10" s="12">
        <v>5163926616</v>
      </c>
      <c r="N10" s="12"/>
      <c r="O10" s="12">
        <v>281105261</v>
      </c>
      <c r="P10" s="12"/>
      <c r="Q10" s="12">
        <f t="shared" si="1"/>
        <v>13108603802</v>
      </c>
      <c r="R10" s="3"/>
      <c r="S10" s="3"/>
      <c r="T10" s="3"/>
      <c r="U10" s="3"/>
      <c r="V10" s="3"/>
      <c r="W10" s="3"/>
    </row>
    <row r="11" spans="1:23" x14ac:dyDescent="0.55000000000000004">
      <c r="A11" s="1" t="s">
        <v>121</v>
      </c>
      <c r="C11" s="18">
        <v>0</v>
      </c>
      <c r="D11" s="12"/>
      <c r="E11" s="12">
        <v>0</v>
      </c>
      <c r="F11" s="12"/>
      <c r="G11" s="12">
        <v>0</v>
      </c>
      <c r="H11" s="12"/>
      <c r="I11" s="12">
        <f t="shared" si="0"/>
        <v>0</v>
      </c>
      <c r="J11" s="12"/>
      <c r="K11" s="12">
        <v>126395605</v>
      </c>
      <c r="L11" s="12"/>
      <c r="M11" s="12">
        <v>0</v>
      </c>
      <c r="N11" s="12"/>
      <c r="O11" s="12">
        <v>120546335</v>
      </c>
      <c r="P11" s="12"/>
      <c r="Q11" s="12">
        <f t="shared" si="1"/>
        <v>246941940</v>
      </c>
      <c r="R11" s="3"/>
      <c r="S11" s="3"/>
      <c r="T11" s="3"/>
      <c r="U11" s="3"/>
      <c r="V11" s="3"/>
      <c r="W11" s="3"/>
    </row>
    <row r="12" spans="1:23" x14ac:dyDescent="0.55000000000000004">
      <c r="A12" s="1" t="s">
        <v>130</v>
      </c>
      <c r="C12" s="18">
        <v>0</v>
      </c>
      <c r="D12" s="12"/>
      <c r="E12" s="12">
        <v>0</v>
      </c>
      <c r="F12" s="12"/>
      <c r="G12" s="12">
        <v>0</v>
      </c>
      <c r="H12" s="12"/>
      <c r="I12" s="12">
        <f t="shared" si="0"/>
        <v>0</v>
      </c>
      <c r="J12" s="12"/>
      <c r="K12" s="12">
        <v>0</v>
      </c>
      <c r="L12" s="12"/>
      <c r="M12" s="12">
        <v>0</v>
      </c>
      <c r="N12" s="12"/>
      <c r="O12" s="12">
        <v>328092525</v>
      </c>
      <c r="P12" s="12"/>
      <c r="Q12" s="12">
        <f t="shared" si="1"/>
        <v>328092525</v>
      </c>
      <c r="R12" s="3"/>
      <c r="S12" s="3"/>
      <c r="T12" s="3"/>
      <c r="U12" s="3"/>
      <c r="V12" s="3"/>
      <c r="W12" s="3"/>
    </row>
    <row r="13" spans="1:23" x14ac:dyDescent="0.55000000000000004">
      <c r="A13" s="1" t="s">
        <v>54</v>
      </c>
      <c r="C13" s="18">
        <v>536835634</v>
      </c>
      <c r="D13" s="12"/>
      <c r="E13" s="12">
        <v>492867680</v>
      </c>
      <c r="F13" s="12"/>
      <c r="G13" s="12">
        <v>0</v>
      </c>
      <c r="H13" s="12"/>
      <c r="I13" s="12">
        <f t="shared" si="0"/>
        <v>1029703314</v>
      </c>
      <c r="J13" s="12"/>
      <c r="K13" s="12">
        <v>3289427339</v>
      </c>
      <c r="L13" s="12"/>
      <c r="M13" s="12">
        <v>-1796947915</v>
      </c>
      <c r="N13" s="12"/>
      <c r="O13" s="12">
        <v>0</v>
      </c>
      <c r="P13" s="12"/>
      <c r="Q13" s="12">
        <f t="shared" si="1"/>
        <v>1492479424</v>
      </c>
      <c r="R13" s="3"/>
      <c r="S13" s="3"/>
      <c r="T13" s="3"/>
      <c r="U13" s="3"/>
      <c r="V13" s="3"/>
      <c r="W13" s="3"/>
    </row>
    <row r="14" spans="1:23" x14ac:dyDescent="0.55000000000000004">
      <c r="A14" s="1" t="s">
        <v>50</v>
      </c>
      <c r="C14" s="18">
        <v>3298891489</v>
      </c>
      <c r="D14" s="12"/>
      <c r="E14" s="12">
        <v>-306624414</v>
      </c>
      <c r="F14" s="12"/>
      <c r="G14" s="12">
        <v>0</v>
      </c>
      <c r="H14" s="12"/>
      <c r="I14" s="12">
        <f t="shared" si="0"/>
        <v>2992267075</v>
      </c>
      <c r="J14" s="12"/>
      <c r="K14" s="12">
        <v>18601224538</v>
      </c>
      <c r="L14" s="12"/>
      <c r="M14" s="12">
        <v>6692856699</v>
      </c>
      <c r="N14" s="12"/>
      <c r="O14" s="12">
        <v>0</v>
      </c>
      <c r="P14" s="12"/>
      <c r="Q14" s="12">
        <f t="shared" si="1"/>
        <v>25294081237</v>
      </c>
      <c r="R14" s="3"/>
      <c r="S14" s="3"/>
      <c r="T14" s="3"/>
      <c r="U14" s="3"/>
      <c r="V14" s="3"/>
      <c r="W14" s="3"/>
    </row>
    <row r="15" spans="1:23" x14ac:dyDescent="0.55000000000000004">
      <c r="A15" s="1" t="s">
        <v>46</v>
      </c>
      <c r="C15" s="18">
        <v>1332594370</v>
      </c>
      <c r="D15" s="12"/>
      <c r="E15" s="12">
        <v>729387774</v>
      </c>
      <c r="F15" s="12"/>
      <c r="G15" s="12">
        <v>0</v>
      </c>
      <c r="H15" s="12"/>
      <c r="I15" s="12">
        <f t="shared" si="0"/>
        <v>2061982144</v>
      </c>
      <c r="J15" s="12"/>
      <c r="K15" s="12">
        <v>4354375701</v>
      </c>
      <c r="L15" s="12"/>
      <c r="M15" s="12">
        <v>2445760527</v>
      </c>
      <c r="N15" s="12"/>
      <c r="O15" s="12">
        <v>0</v>
      </c>
      <c r="P15" s="12"/>
      <c r="Q15" s="12">
        <f t="shared" si="1"/>
        <v>6800136228</v>
      </c>
      <c r="R15" s="3"/>
      <c r="S15" s="3"/>
      <c r="T15" s="3"/>
      <c r="U15" s="3"/>
      <c r="V15" s="3"/>
      <c r="W15" s="3"/>
    </row>
    <row r="16" spans="1:23" x14ac:dyDescent="0.55000000000000004">
      <c r="A16" s="1" t="s">
        <v>32</v>
      </c>
      <c r="C16" s="18">
        <v>0</v>
      </c>
      <c r="D16" s="12"/>
      <c r="E16" s="12">
        <v>125322281</v>
      </c>
      <c r="F16" s="12"/>
      <c r="G16" s="12">
        <v>0</v>
      </c>
      <c r="H16" s="12"/>
      <c r="I16" s="12">
        <f>C16+E16+G16</f>
        <v>125322281</v>
      </c>
      <c r="J16" s="12"/>
      <c r="K16" s="12">
        <v>0</v>
      </c>
      <c r="L16" s="12"/>
      <c r="M16" s="12">
        <v>498580616</v>
      </c>
      <c r="N16" s="12"/>
      <c r="O16" s="12">
        <v>0</v>
      </c>
      <c r="P16" s="12"/>
      <c r="Q16" s="12">
        <f t="shared" si="1"/>
        <v>498580616</v>
      </c>
      <c r="R16" s="3"/>
      <c r="S16" s="3"/>
      <c r="T16" s="3"/>
      <c r="U16" s="3"/>
      <c r="V16" s="3"/>
      <c r="W16" s="3"/>
    </row>
    <row r="17" spans="1:23" x14ac:dyDescent="0.55000000000000004">
      <c r="A17" s="1" t="s">
        <v>36</v>
      </c>
      <c r="C17" s="18">
        <v>0</v>
      </c>
      <c r="D17" s="12"/>
      <c r="E17" s="12">
        <v>777884463</v>
      </c>
      <c r="F17" s="12"/>
      <c r="G17" s="12">
        <v>0</v>
      </c>
      <c r="H17" s="12"/>
      <c r="I17" s="12">
        <f t="shared" si="0"/>
        <v>777884463</v>
      </c>
      <c r="J17" s="12"/>
      <c r="K17" s="12">
        <v>0</v>
      </c>
      <c r="L17" s="12"/>
      <c r="M17" s="12">
        <v>2254562176</v>
      </c>
      <c r="N17" s="12"/>
      <c r="O17" s="12">
        <v>0</v>
      </c>
      <c r="P17" s="12"/>
      <c r="Q17" s="12">
        <f t="shared" si="1"/>
        <v>2254562176</v>
      </c>
      <c r="R17" s="3"/>
      <c r="S17" s="3"/>
      <c r="T17" s="3"/>
      <c r="U17" s="3"/>
      <c r="V17" s="3"/>
      <c r="W17" s="3"/>
    </row>
    <row r="18" spans="1:23" x14ac:dyDescent="0.55000000000000004">
      <c r="A18" s="1" t="s">
        <v>27</v>
      </c>
      <c r="C18" s="12">
        <v>0</v>
      </c>
      <c r="D18" s="12"/>
      <c r="E18" s="12">
        <v>3585072537</v>
      </c>
      <c r="F18" s="12"/>
      <c r="G18" s="12">
        <v>0</v>
      </c>
      <c r="H18" s="12"/>
      <c r="I18" s="12">
        <f t="shared" si="0"/>
        <v>3585072537</v>
      </c>
      <c r="J18" s="12"/>
      <c r="K18" s="12">
        <v>0</v>
      </c>
      <c r="L18" s="12"/>
      <c r="M18" s="12">
        <v>14835947275</v>
      </c>
      <c r="N18" s="12"/>
      <c r="O18" s="12">
        <v>0</v>
      </c>
      <c r="P18" s="12"/>
      <c r="Q18" s="12">
        <f t="shared" si="1"/>
        <v>14835947275</v>
      </c>
      <c r="R18" s="3"/>
      <c r="S18" s="3"/>
      <c r="T18" s="3"/>
      <c r="U18" s="3"/>
      <c r="V18" s="3"/>
      <c r="W18" s="3"/>
    </row>
    <row r="19" spans="1:23" x14ac:dyDescent="0.55000000000000004">
      <c r="A19" s="1" t="s">
        <v>40</v>
      </c>
      <c r="C19" s="12">
        <v>0</v>
      </c>
      <c r="D19" s="12"/>
      <c r="E19" s="12">
        <v>70419235</v>
      </c>
      <c r="F19" s="12"/>
      <c r="G19" s="12">
        <v>0</v>
      </c>
      <c r="H19" s="12"/>
      <c r="I19" s="12">
        <f t="shared" si="0"/>
        <v>70419235</v>
      </c>
      <c r="J19" s="12"/>
      <c r="K19" s="12">
        <v>0</v>
      </c>
      <c r="L19" s="12"/>
      <c r="M19" s="12">
        <v>376426761</v>
      </c>
      <c r="N19" s="12"/>
      <c r="O19" s="12">
        <v>0</v>
      </c>
      <c r="P19" s="12"/>
      <c r="Q19" s="12">
        <f t="shared" si="1"/>
        <v>376426761</v>
      </c>
      <c r="R19" s="3"/>
      <c r="S19" s="3"/>
      <c r="T19" s="3"/>
      <c r="U19" s="3"/>
      <c r="V19" s="3"/>
      <c r="W19" s="3"/>
    </row>
    <row r="20" spans="1:23" x14ac:dyDescent="0.55000000000000004">
      <c r="A20" s="1" t="s">
        <v>160</v>
      </c>
      <c r="C20" s="12">
        <v>265204380</v>
      </c>
      <c r="D20" s="12"/>
      <c r="E20" s="12"/>
      <c r="F20" s="12"/>
      <c r="G20" s="12"/>
      <c r="H20" s="12"/>
      <c r="I20" s="12"/>
      <c r="J20" s="12"/>
      <c r="K20" s="12">
        <v>265204380</v>
      </c>
      <c r="L20" s="12"/>
      <c r="M20" s="12">
        <v>0</v>
      </c>
      <c r="N20" s="12"/>
      <c r="O20" s="12">
        <v>0</v>
      </c>
      <c r="P20" s="12"/>
      <c r="Q20" s="12">
        <f t="shared" si="1"/>
        <v>265204380</v>
      </c>
      <c r="R20" s="3"/>
      <c r="S20" s="3"/>
      <c r="T20" s="3"/>
      <c r="U20" s="3"/>
      <c r="V20" s="3"/>
      <c r="W20" s="3"/>
    </row>
    <row r="21" spans="1:23" x14ac:dyDescent="0.55000000000000004">
      <c r="A21" s="1" t="s">
        <v>17</v>
      </c>
      <c r="C21" s="4">
        <f>SUM(C8:C20)</f>
        <v>6692152152</v>
      </c>
      <c r="D21" s="3"/>
      <c r="E21" s="4">
        <f>SUM(E8:E19)</f>
        <v>6498756775</v>
      </c>
      <c r="F21" s="3"/>
      <c r="G21" s="4">
        <f>SUM(G8:G19)</f>
        <v>0</v>
      </c>
      <c r="H21" s="3"/>
      <c r="I21" s="4">
        <f>SUM(I8:I19)</f>
        <v>12925704547</v>
      </c>
      <c r="J21" s="3"/>
      <c r="K21" s="4">
        <f>SUM(K8:K20)</f>
        <v>35667271095</v>
      </c>
      <c r="L21" s="3"/>
      <c r="M21" s="4">
        <f>SUM(M8:M20)</f>
        <v>30471112755</v>
      </c>
      <c r="N21" s="3"/>
      <c r="O21" s="4">
        <f>SUM(O8:O20)</f>
        <v>1855215620</v>
      </c>
      <c r="P21" s="3"/>
      <c r="Q21" s="4">
        <f>SUM(Q8:Q20)</f>
        <v>67993599470</v>
      </c>
      <c r="R21" s="3"/>
      <c r="S21" s="3"/>
      <c r="T21" s="3"/>
      <c r="U21" s="3"/>
      <c r="V21" s="3"/>
      <c r="W21" s="3"/>
    </row>
    <row r="22" spans="1:23" x14ac:dyDescent="0.55000000000000004">
      <c r="C22" s="2"/>
      <c r="D22" s="3"/>
      <c r="E22" s="2"/>
      <c r="F22" s="3"/>
      <c r="G22" s="3"/>
      <c r="H22" s="3"/>
      <c r="I22" s="3"/>
      <c r="J22" s="3"/>
      <c r="K22" s="2"/>
      <c r="L22" s="3"/>
      <c r="M22" s="2"/>
      <c r="N22" s="3"/>
      <c r="O22" s="2"/>
      <c r="P22" s="3"/>
      <c r="Q22" s="3"/>
      <c r="R22" s="3"/>
      <c r="S22" s="3"/>
      <c r="T22" s="3"/>
      <c r="U22" s="3"/>
      <c r="V22" s="3"/>
      <c r="W22" s="3"/>
    </row>
    <row r="23" spans="1:23" x14ac:dyDescent="0.55000000000000004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55000000000000004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55000000000000004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55000000000000004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5500000000000000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55000000000000004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55000000000000004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55000000000000004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55000000000000004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55000000000000004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3:23" x14ac:dyDescent="0.55000000000000004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3:23" x14ac:dyDescent="0.55000000000000004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3:23" x14ac:dyDescent="0.55000000000000004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3:23" x14ac:dyDescent="0.55000000000000004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3:23" x14ac:dyDescent="0.55000000000000004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3:23" x14ac:dyDescent="0.55000000000000004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3:23" x14ac:dyDescent="0.55000000000000004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3:23" x14ac:dyDescent="0.55000000000000004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55000000000000004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3:23" x14ac:dyDescent="0.55000000000000004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3:23" x14ac:dyDescent="0.55000000000000004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8"/>
  <sheetViews>
    <sheetView rightToLeft="1" topLeftCell="A13" workbookViewId="0">
      <selection activeCell="K28" sqref="K28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  <c r="F3" s="21" t="s">
        <v>112</v>
      </c>
      <c r="G3" s="21" t="s">
        <v>112</v>
      </c>
      <c r="H3" s="21" t="s">
        <v>112</v>
      </c>
      <c r="I3" s="21" t="s">
        <v>112</v>
      </c>
      <c r="J3" s="21" t="s">
        <v>112</v>
      </c>
      <c r="K3" s="21" t="s">
        <v>112</v>
      </c>
    </row>
    <row r="4" spans="1:11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</row>
    <row r="6" spans="1:11" ht="24.75" x14ac:dyDescent="0.55000000000000004">
      <c r="A6" s="20" t="s">
        <v>139</v>
      </c>
      <c r="B6" s="20" t="s">
        <v>139</v>
      </c>
      <c r="C6" s="20" t="s">
        <v>139</v>
      </c>
      <c r="E6" s="20" t="s">
        <v>114</v>
      </c>
      <c r="F6" s="20" t="s">
        <v>114</v>
      </c>
      <c r="G6" s="20" t="s">
        <v>114</v>
      </c>
      <c r="I6" s="20" t="s">
        <v>115</v>
      </c>
      <c r="J6" s="20" t="s">
        <v>115</v>
      </c>
      <c r="K6" s="20" t="s">
        <v>115</v>
      </c>
    </row>
    <row r="7" spans="1:11" ht="24.75" x14ac:dyDescent="0.55000000000000004">
      <c r="A7" s="20" t="s">
        <v>140</v>
      </c>
      <c r="C7" s="20" t="s">
        <v>70</v>
      </c>
      <c r="E7" s="20" t="s">
        <v>141</v>
      </c>
      <c r="G7" s="20" t="s">
        <v>142</v>
      </c>
      <c r="I7" s="20" t="s">
        <v>141</v>
      </c>
      <c r="K7" s="20" t="s">
        <v>142</v>
      </c>
    </row>
    <row r="8" spans="1:11" x14ac:dyDescent="0.55000000000000004">
      <c r="A8" s="1" t="s">
        <v>74</v>
      </c>
      <c r="C8" s="3" t="s">
        <v>75</v>
      </c>
      <c r="D8" s="3"/>
      <c r="E8" s="2">
        <v>303718</v>
      </c>
      <c r="F8" s="3"/>
      <c r="G8" s="9">
        <f>E8/$E$27</f>
        <v>2.3447018856360247E-5</v>
      </c>
      <c r="H8" s="3"/>
      <c r="I8" s="2">
        <v>349067</v>
      </c>
      <c r="J8" s="3"/>
      <c r="K8" s="9">
        <f>I8/$I$27</f>
        <v>5.3768476508954644E-6</v>
      </c>
    </row>
    <row r="9" spans="1:11" x14ac:dyDescent="0.55000000000000004">
      <c r="A9" s="1" t="s">
        <v>74</v>
      </c>
      <c r="C9" s="3" t="s">
        <v>77</v>
      </c>
      <c r="D9" s="3"/>
      <c r="E9" s="2">
        <v>190000</v>
      </c>
      <c r="F9" s="3"/>
      <c r="G9" s="9">
        <f t="shared" ref="G9:G26" si="0">E9/$E$27</f>
        <v>1.4667993278990533E-5</v>
      </c>
      <c r="H9" s="3"/>
      <c r="I9" s="2">
        <v>190000</v>
      </c>
      <c r="J9" s="3"/>
      <c r="K9" s="9">
        <f t="shared" ref="K9:K26" si="1">I9/$I$27</f>
        <v>2.9266617975063191E-6</v>
      </c>
    </row>
    <row r="10" spans="1:11" x14ac:dyDescent="0.55000000000000004">
      <c r="A10" s="1" t="s">
        <v>78</v>
      </c>
      <c r="C10" s="3" t="s">
        <v>79</v>
      </c>
      <c r="D10" s="3"/>
      <c r="E10" s="2">
        <v>130281582</v>
      </c>
      <c r="F10" s="3"/>
      <c r="G10" s="9">
        <f t="shared" si="0"/>
        <v>1.0057733521853969E-2</v>
      </c>
      <c r="H10" s="3"/>
      <c r="I10" s="2">
        <v>1265227627</v>
      </c>
      <c r="J10" s="3"/>
      <c r="K10" s="9">
        <f t="shared" si="1"/>
        <v>1.948891242679197E-2</v>
      </c>
    </row>
    <row r="11" spans="1:11" x14ac:dyDescent="0.55000000000000004">
      <c r="A11" s="1" t="s">
        <v>80</v>
      </c>
      <c r="C11" s="3" t="s">
        <v>81</v>
      </c>
      <c r="D11" s="3"/>
      <c r="E11" s="2">
        <v>0</v>
      </c>
      <c r="F11" s="3"/>
      <c r="G11" s="9">
        <f t="shared" si="0"/>
        <v>0</v>
      </c>
      <c r="H11" s="3"/>
      <c r="I11" s="2">
        <v>201441</v>
      </c>
      <c r="J11" s="3"/>
      <c r="K11" s="9">
        <f t="shared" si="1"/>
        <v>3.1028930481656336E-6</v>
      </c>
    </row>
    <row r="12" spans="1:11" x14ac:dyDescent="0.55000000000000004">
      <c r="A12" s="1" t="s">
        <v>82</v>
      </c>
      <c r="C12" s="3" t="s">
        <v>83</v>
      </c>
      <c r="D12" s="3"/>
      <c r="E12" s="2">
        <v>21566</v>
      </c>
      <c r="F12" s="3"/>
      <c r="G12" s="9">
        <f t="shared" si="0"/>
        <v>1.6648944371300519E-6</v>
      </c>
      <c r="H12" s="3"/>
      <c r="I12" s="2">
        <v>8790594</v>
      </c>
      <c r="J12" s="3"/>
      <c r="K12" s="9">
        <f t="shared" si="1"/>
        <v>1.3540576651151716E-4</v>
      </c>
    </row>
    <row r="13" spans="1:11" x14ac:dyDescent="0.55000000000000004">
      <c r="A13" s="1" t="s">
        <v>82</v>
      </c>
      <c r="C13" s="3" t="s">
        <v>85</v>
      </c>
      <c r="D13" s="3"/>
      <c r="E13" s="2">
        <v>1633333350</v>
      </c>
      <c r="F13" s="3"/>
      <c r="G13" s="9">
        <f t="shared" si="0"/>
        <v>0.1260932768429005</v>
      </c>
      <c r="H13" s="3"/>
      <c r="I13" s="2">
        <v>10476072456</v>
      </c>
      <c r="J13" s="3"/>
      <c r="K13" s="9">
        <f t="shared" si="1"/>
        <v>0.16136800549938629</v>
      </c>
    </row>
    <row r="14" spans="1:11" x14ac:dyDescent="0.55000000000000004">
      <c r="A14" s="1" t="s">
        <v>86</v>
      </c>
      <c r="C14" s="3" t="s">
        <v>87</v>
      </c>
      <c r="D14" s="3"/>
      <c r="E14" s="2">
        <v>62283</v>
      </c>
      <c r="F14" s="3"/>
      <c r="G14" s="9">
        <f t="shared" si="0"/>
        <v>4.808245396817723E-6</v>
      </c>
      <c r="H14" s="3"/>
      <c r="I14" s="2">
        <v>325936</v>
      </c>
      <c r="J14" s="3"/>
      <c r="K14" s="9">
        <f t="shared" si="1"/>
        <v>5.0205496822737874E-6</v>
      </c>
    </row>
    <row r="15" spans="1:11" x14ac:dyDescent="0.55000000000000004">
      <c r="A15" s="1" t="s">
        <v>86</v>
      </c>
      <c r="C15" s="3" t="s">
        <v>143</v>
      </c>
      <c r="D15" s="3"/>
      <c r="E15" s="2">
        <v>0</v>
      </c>
      <c r="F15" s="3"/>
      <c r="G15" s="9">
        <f t="shared" si="0"/>
        <v>0</v>
      </c>
      <c r="H15" s="3"/>
      <c r="I15" s="2">
        <v>9767383766</v>
      </c>
      <c r="J15" s="3"/>
      <c r="K15" s="9">
        <f t="shared" si="1"/>
        <v>0.15045173120808211</v>
      </c>
    </row>
    <row r="16" spans="1:11" x14ac:dyDescent="0.55000000000000004">
      <c r="A16" s="1" t="s">
        <v>88</v>
      </c>
      <c r="C16" s="3" t="s">
        <v>89</v>
      </c>
      <c r="D16" s="3"/>
      <c r="E16" s="2">
        <v>1998907094</v>
      </c>
      <c r="F16" s="3"/>
      <c r="G16" s="9">
        <f t="shared" si="0"/>
        <v>0.15431555694799209</v>
      </c>
      <c r="H16" s="3"/>
      <c r="I16" s="2">
        <v>11622834013</v>
      </c>
      <c r="J16" s="3"/>
      <c r="K16" s="9">
        <f t="shared" si="1"/>
        <v>0.17903212781370612</v>
      </c>
    </row>
    <row r="17" spans="1:11" x14ac:dyDescent="0.55000000000000004">
      <c r="A17" s="1" t="s">
        <v>88</v>
      </c>
      <c r="C17" s="3" t="s">
        <v>91</v>
      </c>
      <c r="D17" s="3"/>
      <c r="E17" s="2">
        <v>1252863255</v>
      </c>
      <c r="F17" s="3"/>
      <c r="G17" s="9">
        <f t="shared" si="0"/>
        <v>9.6720998967548447E-2</v>
      </c>
      <c r="H17" s="3"/>
      <c r="I17" s="2">
        <v>7010341326</v>
      </c>
      <c r="J17" s="3"/>
      <c r="K17" s="9">
        <f t="shared" si="1"/>
        <v>0.10798367445412627</v>
      </c>
    </row>
    <row r="18" spans="1:11" x14ac:dyDescent="0.55000000000000004">
      <c r="A18" s="1" t="s">
        <v>82</v>
      </c>
      <c r="C18" s="3" t="s">
        <v>94</v>
      </c>
      <c r="D18" s="3"/>
      <c r="E18" s="2">
        <v>1399999999</v>
      </c>
      <c r="F18" s="3"/>
      <c r="G18" s="9">
        <f t="shared" si="0"/>
        <v>0.1080799503995724</v>
      </c>
      <c r="H18" s="3"/>
      <c r="I18" s="2">
        <v>8334942725</v>
      </c>
      <c r="J18" s="3"/>
      <c r="K18" s="9">
        <f t="shared" si="1"/>
        <v>0.12838714977716167</v>
      </c>
    </row>
    <row r="19" spans="1:11" x14ac:dyDescent="0.55000000000000004">
      <c r="A19" s="1" t="s">
        <v>95</v>
      </c>
      <c r="C19" s="3" t="s">
        <v>96</v>
      </c>
      <c r="D19" s="3"/>
      <c r="E19" s="2">
        <v>1032786886</v>
      </c>
      <c r="F19" s="3"/>
      <c r="G19" s="9">
        <f t="shared" si="0"/>
        <v>7.9731111065671378E-2</v>
      </c>
      <c r="H19" s="3"/>
      <c r="I19" s="2">
        <v>7733606557</v>
      </c>
      <c r="J19" s="3"/>
      <c r="K19" s="9">
        <f t="shared" si="1"/>
        <v>0.11912447824903302</v>
      </c>
    </row>
    <row r="20" spans="1:11" x14ac:dyDescent="0.55000000000000004">
      <c r="A20" s="1" t="s">
        <v>82</v>
      </c>
      <c r="C20" s="3" t="s">
        <v>97</v>
      </c>
      <c r="D20" s="3"/>
      <c r="E20" s="2">
        <v>249863388</v>
      </c>
      <c r="F20" s="3"/>
      <c r="G20" s="9">
        <f t="shared" si="0"/>
        <v>1.9289444714998969E-2</v>
      </c>
      <c r="H20" s="3"/>
      <c r="I20" s="2">
        <v>549863376</v>
      </c>
      <c r="J20" s="3"/>
      <c r="K20" s="9">
        <f t="shared" si="1"/>
        <v>8.4698112441423841E-3</v>
      </c>
    </row>
    <row r="21" spans="1:11" x14ac:dyDescent="0.55000000000000004">
      <c r="A21" s="1" t="s">
        <v>99</v>
      </c>
      <c r="C21" s="3" t="s">
        <v>100</v>
      </c>
      <c r="D21" s="3"/>
      <c r="E21" s="2">
        <v>7926</v>
      </c>
      <c r="F21" s="3"/>
      <c r="G21" s="9">
        <f t="shared" si="0"/>
        <v>6.1188691962778408E-7</v>
      </c>
      <c r="H21" s="3"/>
      <c r="I21" s="2">
        <v>7926</v>
      </c>
      <c r="J21" s="3"/>
      <c r="K21" s="9">
        <f t="shared" si="1"/>
        <v>1.2208800740544781E-7</v>
      </c>
    </row>
    <row r="22" spans="1:11" x14ac:dyDescent="0.55000000000000004">
      <c r="A22" s="1" t="s">
        <v>99</v>
      </c>
      <c r="C22" s="3" t="s">
        <v>102</v>
      </c>
      <c r="D22" s="3"/>
      <c r="E22" s="2">
        <v>697131159</v>
      </c>
      <c r="F22" s="3"/>
      <c r="G22" s="9">
        <f t="shared" si="0"/>
        <v>5.3818500814667797E-2</v>
      </c>
      <c r="H22" s="3"/>
      <c r="I22" s="2">
        <v>2943442623</v>
      </c>
      <c r="J22" s="3"/>
      <c r="K22" s="9">
        <f t="shared" si="1"/>
        <v>4.5339268830978392E-2</v>
      </c>
    </row>
    <row r="23" spans="1:11" x14ac:dyDescent="0.55000000000000004">
      <c r="A23" s="1" t="s">
        <v>99</v>
      </c>
      <c r="C23" s="3" t="s">
        <v>103</v>
      </c>
      <c r="D23" s="3"/>
      <c r="E23" s="2">
        <v>1136065580</v>
      </c>
      <c r="F23" s="3"/>
      <c r="G23" s="9">
        <f t="shared" si="0"/>
        <v>8.7704222589118336E-2</v>
      </c>
      <c r="H23" s="3"/>
      <c r="I23" s="2">
        <v>1785245900</v>
      </c>
      <c r="J23" s="3"/>
      <c r="K23" s="9">
        <f t="shared" si="1"/>
        <v>2.7499005129919925E-2</v>
      </c>
    </row>
    <row r="24" spans="1:11" x14ac:dyDescent="0.55000000000000004">
      <c r="A24" s="1" t="s">
        <v>88</v>
      </c>
      <c r="C24" s="3" t="s">
        <v>106</v>
      </c>
      <c r="D24" s="3"/>
      <c r="E24" s="2">
        <v>4119</v>
      </c>
      <c r="F24" s="3"/>
      <c r="G24" s="9">
        <f t="shared" si="0"/>
        <v>3.179866542955895E-7</v>
      </c>
      <c r="H24" s="3"/>
      <c r="I24" s="2">
        <v>4119</v>
      </c>
      <c r="J24" s="3"/>
      <c r="K24" s="9">
        <f t="shared" si="1"/>
        <v>6.3446947073308047E-8</v>
      </c>
    </row>
    <row r="25" spans="1:11" x14ac:dyDescent="0.55000000000000004">
      <c r="A25" s="1" t="s">
        <v>95</v>
      </c>
      <c r="C25" s="3" t="s">
        <v>107</v>
      </c>
      <c r="D25" s="3"/>
      <c r="E25" s="2">
        <v>580021858</v>
      </c>
      <c r="F25" s="3"/>
      <c r="G25" s="9">
        <f t="shared" si="0"/>
        <v>4.4777666920061063E-2</v>
      </c>
      <c r="H25" s="3"/>
      <c r="I25" s="2">
        <v>580021858</v>
      </c>
      <c r="J25" s="3"/>
      <c r="K25" s="9">
        <f t="shared" si="1"/>
        <v>8.9343569133012359E-3</v>
      </c>
    </row>
    <row r="26" spans="1:11" ht="24.75" thickBot="1" x14ac:dyDescent="0.6">
      <c r="A26" s="1" t="s">
        <v>99</v>
      </c>
      <c r="C26" s="3" t="s">
        <v>109</v>
      </c>
      <c r="D26" s="3"/>
      <c r="E26" s="2">
        <v>2841530048</v>
      </c>
      <c r="F26" s="3"/>
      <c r="G26" s="9">
        <f t="shared" si="0"/>
        <v>0.21936601919007184</v>
      </c>
      <c r="H26" s="3"/>
      <c r="I26" s="2">
        <v>2841530048</v>
      </c>
      <c r="J26" s="3"/>
      <c r="K26" s="9">
        <f t="shared" si="1"/>
        <v>4.3769460199725774E-2</v>
      </c>
    </row>
    <row r="27" spans="1:11" ht="24.75" thickBot="1" x14ac:dyDescent="0.6">
      <c r="A27" s="1" t="s">
        <v>17</v>
      </c>
      <c r="C27" s="3" t="s">
        <v>17</v>
      </c>
      <c r="D27" s="3"/>
      <c r="E27" s="4">
        <f>SUM(E8:E26)</f>
        <v>12953373811</v>
      </c>
      <c r="F27" s="3"/>
      <c r="G27" s="10">
        <f>SUM(G8:G26)</f>
        <v>0.99999999999999989</v>
      </c>
      <c r="H27" s="3"/>
      <c r="I27" s="4">
        <f>SUM(I8:I26)</f>
        <v>64920381358</v>
      </c>
      <c r="J27" s="3"/>
      <c r="K27" s="10">
        <f>SUM(K8:K26)</f>
        <v>1</v>
      </c>
    </row>
    <row r="28" spans="1:11" ht="24.75" thickTop="1" x14ac:dyDescent="0.55000000000000004">
      <c r="C28" s="3"/>
      <c r="D28" s="3"/>
      <c r="E28" s="3"/>
      <c r="F28" s="3"/>
      <c r="G28" s="3"/>
      <c r="H28" s="3"/>
      <c r="I28" s="3"/>
      <c r="J28" s="3"/>
      <c r="K28" s="3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8" sqref="C8:E11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1" style="1" customWidth="1"/>
    <col min="4" max="4" width="1" style="1" customWidth="1"/>
    <col min="5" max="5" width="18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5" ht="24.75" x14ac:dyDescent="0.55000000000000004">
      <c r="A3" s="21" t="s">
        <v>112</v>
      </c>
      <c r="B3" s="21" t="s">
        <v>112</v>
      </c>
      <c r="C3" s="21" t="s">
        <v>112</v>
      </c>
      <c r="D3" s="21" t="s">
        <v>112</v>
      </c>
      <c r="E3" s="21" t="s">
        <v>112</v>
      </c>
    </row>
    <row r="4" spans="1:5" ht="24.75" x14ac:dyDescent="0.55000000000000004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5" ht="24.75" x14ac:dyDescent="0.55000000000000004">
      <c r="A6" s="20" t="s">
        <v>144</v>
      </c>
      <c r="C6" s="20" t="s">
        <v>114</v>
      </c>
      <c r="E6" s="20" t="s">
        <v>6</v>
      </c>
    </row>
    <row r="7" spans="1:5" ht="24.75" x14ac:dyDescent="0.55000000000000004">
      <c r="A7" s="20" t="s">
        <v>144</v>
      </c>
      <c r="C7" s="20" t="s">
        <v>71</v>
      </c>
      <c r="E7" s="20" t="s">
        <v>71</v>
      </c>
    </row>
    <row r="8" spans="1:5" x14ac:dyDescent="0.55000000000000004">
      <c r="A8" s="1" t="s">
        <v>145</v>
      </c>
      <c r="C8" s="2">
        <v>0</v>
      </c>
      <c r="D8" s="3"/>
      <c r="E8" s="2">
        <v>18004090</v>
      </c>
    </row>
    <row r="9" spans="1:5" x14ac:dyDescent="0.55000000000000004">
      <c r="A9" s="1" t="s">
        <v>146</v>
      </c>
      <c r="C9" s="2">
        <v>0</v>
      </c>
      <c r="D9" s="3"/>
      <c r="E9" s="2">
        <v>1204371</v>
      </c>
    </row>
    <row r="10" spans="1:5" x14ac:dyDescent="0.55000000000000004">
      <c r="A10" s="1" t="s">
        <v>17</v>
      </c>
      <c r="C10" s="4">
        <f>SUM(C8:C9)</f>
        <v>0</v>
      </c>
      <c r="D10" s="3"/>
      <c r="E10" s="4">
        <f>SUM(E8:E9)</f>
        <v>19208461</v>
      </c>
    </row>
    <row r="11" spans="1:5" x14ac:dyDescent="0.55000000000000004">
      <c r="C11" s="3"/>
      <c r="D11" s="3"/>
      <c r="E11" s="3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تعدیل قیمت</vt:lpstr>
      <vt:lpstr>سپرده</vt:lpstr>
      <vt:lpstr>جمع درآمدها</vt:lpstr>
      <vt:lpstr>درآمدسرمایه‌گذاری در سهام</vt:lpstr>
      <vt:lpstr>درآمدسرمایه‌گذاری در اوراق بها</vt:lpstr>
      <vt:lpstr>درآمد سپرده بانکی</vt:lpstr>
      <vt:lpstr>سایر درآمدها</vt:lpstr>
      <vt:lpstr>سود اوراق بهادار</vt:lpstr>
      <vt:lpstr>  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2024-08-31T08:28:07Z</dcterms:modified>
</cp:coreProperties>
</file>