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9\"/>
    </mc:Choice>
  </mc:AlternateContent>
  <xr:revisionPtr revIDLastSave="0" documentId="13_ncr:1_{CE8BD188-BCED-4227-8CCE-4FD04E1F3B76}" xr6:coauthVersionLast="47" xr6:coauthVersionMax="47" xr10:uidLastSave="{00000000-0000-0000-0000-000000000000}"/>
  <bookViews>
    <workbookView xWindow="-120" yWindow="-120" windowWidth="29040" windowHeight="15720" tabRatio="864" activeTab="6" xr2:uid="{00000000-000D-0000-FFFF-FFFF00000000}"/>
  </bookViews>
  <sheets>
    <sheet name="سهام" sheetId="1" r:id="rId1"/>
    <sheet name="واحدهای صندوق" sheetId="16" r:id="rId2"/>
    <sheet name="اوراق مشارکت" sheetId="3" r:id="rId3"/>
    <sheet name="تبعی" sheetId="2" r:id="rId4"/>
    <sheet name="تعدیل قیمت" sheetId="4" r:id="rId5"/>
    <sheet name="سپرده" sheetId="6" r:id="rId6"/>
    <sheet name="درآمدها" sheetId="15" r:id="rId7"/>
    <sheet name="سرمایه‌گذاری در سهام" sheetId="18" r:id="rId8"/>
    <sheet name="سرمایه‌گذاری در صندوق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سود اوراق بهادار" sheetId="17" r:id="rId13"/>
    <sheet name="سود سپرده بانکی" sheetId="7" r:id="rId14"/>
    <sheet name="درآمد ناشی از فروش" sheetId="10" r:id="rId15"/>
    <sheet name="درآمد ناشی از تغییر قیمت اوراق" sheetId="9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5" l="1"/>
  <c r="G11" i="15"/>
  <c r="G10" i="15"/>
  <c r="G9" i="15"/>
  <c r="G8" i="15"/>
  <c r="G7" i="15"/>
  <c r="U20" i="11"/>
  <c r="U19" i="11"/>
  <c r="U18" i="11"/>
  <c r="U17" i="11"/>
  <c r="U16" i="11"/>
  <c r="U15" i="11"/>
  <c r="U14" i="11"/>
  <c r="U13" i="11"/>
  <c r="U12" i="11"/>
  <c r="U11" i="11"/>
  <c r="U10" i="11"/>
  <c r="U9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U8" i="11"/>
  <c r="K8" i="11"/>
  <c r="U13" i="18"/>
  <c r="U12" i="18"/>
  <c r="U11" i="18"/>
  <c r="U10" i="18"/>
  <c r="U9" i="18"/>
  <c r="K13" i="18"/>
  <c r="K12" i="18"/>
  <c r="K14" i="18" s="1"/>
  <c r="K11" i="18"/>
  <c r="K10" i="18"/>
  <c r="K9" i="18"/>
  <c r="U8" i="18"/>
  <c r="K8" i="18"/>
  <c r="S12" i="11"/>
  <c r="I12" i="11"/>
  <c r="I21" i="11" s="1"/>
  <c r="S14" i="18"/>
  <c r="Q14" i="18"/>
  <c r="O14" i="18"/>
  <c r="M14" i="18"/>
  <c r="I14" i="18"/>
  <c r="G14" i="18"/>
  <c r="E14" i="18"/>
  <c r="C14" i="18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19" i="13"/>
  <c r="E20" i="13"/>
  <c r="E18" i="13"/>
  <c r="E17" i="13"/>
  <c r="E16" i="13"/>
  <c r="E15" i="13"/>
  <c r="E14" i="13"/>
  <c r="E13" i="13"/>
  <c r="E12" i="13"/>
  <c r="E11" i="13"/>
  <c r="E10" i="13"/>
  <c r="E9" i="13"/>
  <c r="E8" i="13"/>
  <c r="Q42" i="12"/>
  <c r="O42" i="12"/>
  <c r="M42" i="12"/>
  <c r="K42" i="12"/>
  <c r="I42" i="12"/>
  <c r="G42" i="12"/>
  <c r="E42" i="12"/>
  <c r="C42" i="12"/>
  <c r="I40" i="12"/>
  <c r="I41" i="12"/>
  <c r="Q40" i="12"/>
  <c r="Q4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8" i="12"/>
  <c r="I22" i="10"/>
  <c r="E66" i="7"/>
  <c r="G66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8" i="7"/>
  <c r="I66" i="7"/>
  <c r="K66" i="7"/>
  <c r="M66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8" i="7"/>
  <c r="G30" i="17"/>
  <c r="E30" i="17"/>
  <c r="G29" i="17"/>
  <c r="G28" i="17"/>
  <c r="C30" i="17"/>
  <c r="K30" i="17"/>
  <c r="M30" i="17"/>
  <c r="M28" i="17"/>
  <c r="M29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8" i="17"/>
  <c r="I30" i="17"/>
  <c r="Y22" i="16"/>
  <c r="Y16" i="1"/>
  <c r="K50" i="6"/>
  <c r="AK35" i="3"/>
  <c r="W22" i="16"/>
  <c r="U22" i="16"/>
  <c r="O22" i="16"/>
  <c r="K22" i="16"/>
  <c r="G22" i="16"/>
  <c r="E22" i="16"/>
  <c r="E11" i="15"/>
  <c r="E10" i="14"/>
  <c r="C10" i="14"/>
  <c r="G66" i="13"/>
  <c r="C66" i="13"/>
  <c r="S21" i="11"/>
  <c r="Q21" i="11"/>
  <c r="O21" i="11"/>
  <c r="M21" i="11"/>
  <c r="G21" i="11"/>
  <c r="E21" i="11"/>
  <c r="C21" i="11"/>
  <c r="O22" i="10"/>
  <c r="M22" i="10"/>
  <c r="G22" i="10"/>
  <c r="E22" i="10"/>
  <c r="Q48" i="9"/>
  <c r="O48" i="9"/>
  <c r="M48" i="9"/>
  <c r="I48" i="9"/>
  <c r="G48" i="9"/>
  <c r="E48" i="9"/>
  <c r="C66" i="7"/>
  <c r="I50" i="6"/>
  <c r="G50" i="6"/>
  <c r="E50" i="6"/>
  <c r="C50" i="6"/>
  <c r="AI35" i="3"/>
  <c r="AG35" i="3"/>
  <c r="AA35" i="3"/>
  <c r="W35" i="3"/>
  <c r="S35" i="3"/>
  <c r="Q35" i="3"/>
  <c r="W16" i="1"/>
  <c r="U16" i="1"/>
  <c r="O16" i="1"/>
  <c r="K16" i="1"/>
  <c r="G16" i="1"/>
  <c r="E16" i="1"/>
  <c r="U21" i="11" l="1"/>
  <c r="K21" i="11"/>
  <c r="U14" i="18"/>
  <c r="Q22" i="10"/>
</calcChain>
</file>

<file path=xl/sharedStrings.xml><?xml version="1.0" encoding="utf-8"?>
<sst xmlns="http://schemas.openxmlformats.org/spreadsheetml/2006/main" count="1780" uniqueCount="236">
  <si>
    <t>صندوق سرمایه‌گذاری ثابت حامی دوم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</si>
  <si>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</si>
  <si>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</si>
  <si>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</si>
  <si>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</si>
  <si>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</si>
  <si>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</si>
  <si>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</si>
  <si>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</si>
  <si>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</si>
  <si>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</si>
  <si>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</si>
  <si>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</si>
  <si>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</si>
  <si>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</si>
  <si>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 صنایع مفید- بخشی1 - استیل</t>
  </si>
  <si>
    <t>صندوق س صنایع مفید3- بخشی</t>
  </si>
  <si>
    <t>صندوق س صنایع مفید4-بخشی</t>
  </si>
  <si>
    <t>صندوق س. اهرمی مفید-س -واحد عادی</t>
  </si>
  <si>
    <t>صندوق س.توسعه اندوخته آینده-س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</si>
  <si>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</si>
  <si>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</si>
  <si>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</si>
  <si>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</si>
  <si>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</si>
  <si>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</si>
  <si>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توسعه مالی مهرآیندگان</t>
  </si>
  <si>
    <t>گروه صنعتی پاکشو</t>
  </si>
  <si>
    <t>امتیاز تسهیلات مسکن سال1403</t>
  </si>
  <si>
    <t>صندوق س.پشتوانه طلا آتش فیروزه</t>
  </si>
  <si>
    <t>صندوق سرمایه گذاری سهامی اهرمی موج فیروزه</t>
  </si>
  <si>
    <t>گسترش سوخت سبززاگرس(سهامی عام)</t>
  </si>
  <si>
    <t>ملی‌ صنایع‌ مس‌ ایران‌</t>
  </si>
  <si>
    <t>ح. گسترش سوخت سبززاگرس(س. عام)</t>
  </si>
  <si>
    <t/>
  </si>
  <si>
    <t>تعداد اوراق تبعی</t>
  </si>
  <si>
    <t>قیمت اعمال</t>
  </si>
  <si>
    <t>تاریخ اعمال</t>
  </si>
  <si>
    <t>نرخ موثر</t>
  </si>
  <si>
    <t>اختیارف ت ومهان-6355-03/11/29</t>
  </si>
  <si>
    <t>1403/11/29</t>
  </si>
  <si>
    <t>اختیارف ت پاکشو-5612-04/07/09</t>
  </si>
  <si>
    <t>1404/07/09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</si>
  <si>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</si>
  <si>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</si>
  <si>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</si>
  <si>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</si>
  <si>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</si>
  <si>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</si>
  <si>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</si>
  <si>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</si>
  <si>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انرژی پاسارگاد14040302</t>
  </si>
  <si>
    <t>بله</t>
  </si>
  <si>
    <t>1400/03/02</t>
  </si>
  <si>
    <t>1404/03/01</t>
  </si>
  <si>
    <t>اجاره تابان سپهر14031126</t>
  </si>
  <si>
    <t>1399/12/03</t>
  </si>
  <si>
    <t>1403/12/03</t>
  </si>
  <si>
    <t>اسناد خزانه-م10بودجه00-031115</t>
  </si>
  <si>
    <t>1400/06/07</t>
  </si>
  <si>
    <t>1403/11/15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</si>
  <si>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</si>
  <si>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</si>
  <si>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</si>
  <si>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</si>
  <si>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</si>
  <si>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 خزانه-م9بودجه00-031101</t>
  </si>
  <si>
    <t>1400/06/01</t>
  </si>
  <si>
    <t>1403/11/01</t>
  </si>
  <si>
    <t>اسنادخزانه-م2بودجه00-031024</t>
  </si>
  <si>
    <t>1400/02/22</t>
  </si>
  <si>
    <t>1403/10/24</t>
  </si>
  <si>
    <t>اسنادخزانه-م4بودجه01-040917</t>
  </si>
  <si>
    <t>1401/12/08</t>
  </si>
  <si>
    <t>1404/09/16</t>
  </si>
  <si>
    <t>اسنادخزانه-م4بودجه02-051021</t>
  </si>
  <si>
    <t>1402/08/15</t>
  </si>
  <si>
    <t>1405/10/21</t>
  </si>
  <si>
    <t>اسنادخزانه-م5بودجه01-041015</t>
  </si>
  <si>
    <t>1404/10/14</t>
  </si>
  <si>
    <t>اسنادخزانه-م7بودجه01-040714</t>
  </si>
  <si>
    <t>1401/12/10</t>
  </si>
  <si>
    <t>1404/07/13</t>
  </si>
  <si>
    <t>اسنادخزانه-م8بودجه00-030919</t>
  </si>
  <si>
    <t>1400/06/16</t>
  </si>
  <si>
    <t>1403/09/19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</si>
  <si>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</si>
  <si>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</si>
  <si>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</si>
  <si>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</si>
  <si>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</si>
  <si>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</si>
  <si>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گهر039-3ماهه20%</t>
  </si>
  <si>
    <t>1399/09/10</t>
  </si>
  <si>
    <t>1403/09/10</t>
  </si>
  <si>
    <t>صکوک اجاره وکغدیر707-بدون ضامن</t>
  </si>
  <si>
    <t>1403/07/14</t>
  </si>
  <si>
    <t>1407/07/14</t>
  </si>
  <si>
    <t>صکوک منفعت نفت0312-6ماهه 18/5%</t>
  </si>
  <si>
    <t>1399/12/17</t>
  </si>
  <si>
    <t>1403/12/17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</si>
  <si>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</si>
  <si>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</si>
  <si>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</si>
  <si>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</si>
  <si>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</si>
  <si>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</si>
  <si>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</si>
  <si>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</si>
  <si>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</si>
  <si>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</si>
  <si>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</si>
  <si>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</si>
  <si>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</si>
  <si>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دولت172-ش.خ050623</t>
  </si>
  <si>
    <t>1403/05/23</t>
  </si>
  <si>
    <t>1405/06/23</t>
  </si>
  <si>
    <t>مرابحه عام دولت175-ش.خ060327</t>
  </si>
  <si>
    <t>1403/06/27</t>
  </si>
  <si>
    <t>1406/03/27</t>
  </si>
  <si>
    <t>مرابحه عام دولت5-ش.خ 0309</t>
  </si>
  <si>
    <t>1399/09/05</t>
  </si>
  <si>
    <t>1403/09/05</t>
  </si>
  <si>
    <t>مرابحه کاسپین تامین 070625</t>
  </si>
  <si>
    <t>1403/06/25</t>
  </si>
  <si>
    <t>1407/06/25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</si>
  <si>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</si>
  <si>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</si>
  <si>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</si>
  <si>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</si>
  <si>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</si>
  <si>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-1.88%</t>
  </si>
  <si>
    <t>4.70%</t>
  </si>
  <si>
    <t>2.68%</t>
  </si>
  <si>
    <t>-4.61%</t>
  </si>
  <si>
    <t>-1.08%</t>
  </si>
  <si>
    <t>-5.95%</t>
  </si>
  <si>
    <t>-7.46%</t>
  </si>
  <si>
    <t>-1.35%</t>
  </si>
  <si>
    <t>-2.18%</t>
  </si>
  <si>
    <t>-4.68%</t>
  </si>
  <si>
    <t>-0.25%</t>
  </si>
  <si>
    <t>-0.99%</t>
  </si>
  <si>
    <t>-6.23%</t>
  </si>
  <si>
    <t>-6.58%</t>
  </si>
  <si>
    <t>-0.50%</t>
  </si>
  <si>
    <t>درصد به کل دارایی‌ها</t>
  </si>
  <si>
    <t>سپرده</t>
  </si>
  <si>
    <t>مبلغ</t>
  </si>
  <si>
    <t>افزایش</t>
  </si>
  <si>
    <t>کاهش</t>
  </si>
  <si>
    <t>بانک تجارت کار</t>
  </si>
  <si>
    <t>بانک اقتصاد نوین اقدسیه</t>
  </si>
  <si>
    <t>بانک پاسارگاد هفت تیر</t>
  </si>
  <si>
    <t>بانک صادرات بورس کالا</t>
  </si>
  <si>
    <t>بانک ملت جهان کودک</t>
  </si>
  <si>
    <t>بانک خاورمیانه آفریقا</t>
  </si>
  <si>
    <t>بانک مسکن نیاوران</t>
  </si>
  <si>
    <t>بانک مسکن ونک</t>
  </si>
  <si>
    <t>بانک ملت چهار راه جهان کودک</t>
  </si>
  <si>
    <t>بانک صادرات سپهبد قرنی</t>
  </si>
  <si>
    <t>بانک مسکن دولت</t>
  </si>
  <si>
    <t>بانک صادرات طالقانی</t>
  </si>
  <si>
    <t>بانک ملت چهارراه جهان کودک</t>
  </si>
  <si>
    <t>بانک مسکن سعادت آباد</t>
  </si>
  <si>
    <t xml:space="preserve">بانک پاسارگاد هفت تیر </t>
  </si>
  <si>
    <t>1403/09/01</t>
  </si>
  <si>
    <t xml:space="preserve">بانک تجارت کار 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</si>
  <si>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</si>
  <si>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</si>
  <si>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</si>
  <si>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</si>
  <si>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</si>
  <si>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</si>
  <si>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</si>
  <si>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</si>
  <si>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دولت72-ش.خ0311</t>
  </si>
  <si>
    <t>صکوک اجاره فارس147- 3ماهه18%</t>
  </si>
  <si>
    <t>صکوک اجاره معادن212-6ماهه21%</t>
  </si>
  <si>
    <t>اجاره تابان لوتوس14021206</t>
  </si>
  <si>
    <t>بانک ملت باجه کارگزاری مفید</t>
  </si>
  <si>
    <t xml:space="preserve">بانک خاورمیانه ظفر </t>
  </si>
  <si>
    <t>بانک پاسارگاد هفتم تیر</t>
  </si>
  <si>
    <t>بانک مسکن کریم خان زند</t>
  </si>
  <si>
    <t>بهای فروش</t>
  </si>
  <si>
    <t>ارزش دفتری</t>
  </si>
  <si>
    <t>سود و زیان ناشی از تغییر قیمت</t>
  </si>
  <si>
    <t>سود و زیان ناشی از فروش</t>
  </si>
  <si>
    <t>سلف آهن اسفنجی فولاد شادگان</t>
  </si>
  <si>
    <t>اسنادخزانه-م5بودجه00-030626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</si>
  <si>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</si>
  <si>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</si>
  <si>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</si>
  <si>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</si>
  <si>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</si>
  <si>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</si>
  <si>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</si>
  <si>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</si>
  <si>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</si>
  <si>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</si>
  <si>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</si>
  <si>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</si>
  <si>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</si>
  <si>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اختیارف ت فملی-10076-05/03/06</t>
  </si>
  <si>
    <t>1405/03/06</t>
  </si>
  <si>
    <t>جلوگیری از نوسانات ناگهانی</t>
  </si>
  <si>
    <t>1403/09/۰۱</t>
  </si>
  <si>
    <t>نرخ ترجیحی اختیارف ت ومهان-7025-(همهان311)</t>
  </si>
  <si>
    <t>سود نرخ ترجیحی اختیارف ت پاکشو-5612-04/07/09(هکشو4071)</t>
  </si>
  <si>
    <t>1- سرمایه گذاری ها</t>
  </si>
  <si>
    <t>1-1-سرمایه‌گذاری در سهام و حق تقدم سهام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</si>
  <si>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</si>
  <si>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</si>
  <si>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</si>
  <si>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</si>
  <si>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</si>
  <si>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2- درآمد حاصل از سرمایه گذاری ها</t>
  </si>
  <si>
    <t>یادداشت</t>
  </si>
  <si>
    <t>2-2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</si>
  <si>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</si>
  <si>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</si>
  <si>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</si>
  <si>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درآمد سود صندوق</t>
  </si>
  <si>
    <t>درآمد حاصل از سرمایه گذاری در واحدهای صندوق های سرمایه گذاری</t>
  </si>
  <si>
    <t>2-2-درآمد حاصل از سرمایه­گذاری در واحدهای صندوق:</t>
  </si>
  <si>
    <t>2-1</t>
  </si>
  <si>
    <t>2-3</t>
  </si>
  <si>
    <t>2-4</t>
  </si>
  <si>
    <t>2-1-درآمد حاصل از سرمایه­گذاری در سهام و حق تقدم سهام:</t>
  </si>
  <si>
    <t>2-3-درآمد حاصل از سرمایه­گذاری در اوراق بهادار با درآمد ثابت:</t>
  </si>
  <si>
    <t>2-4-درآمد حاصل از سرمایه­گذاری در سپرده بانکی و گواهی سپرده:</t>
  </si>
  <si>
    <t>سود اوراق بهادار با درآمد ثابت</t>
  </si>
  <si>
    <t>سود سپرده بانکی</t>
  </si>
  <si>
    <t>سود(زیان) حاصل از فروش اوراق بهادار</t>
  </si>
  <si>
    <t>درآمد ناشی از تغییر قیمت اوراق بهادار</t>
  </si>
  <si>
    <t>2-5-سایر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</si>
</sst>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b/>
      <sz val="10"/>
      <color rgb="FF0062AC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7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workbookViewId="0">
      <selection activeCell="A5" sqref="A5:W6"/>
    </sheetView>
  </sheetViews>
  <sheetFormatPr defaultRowHeight="22.5"/>
  <cols>
    <col min="1" max="1" width="51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.42578125" style="1" customWidth="1"/>
    <col min="19" max="19" width="10.85546875" style="1" bestFit="1" customWidth="1"/>
    <col min="20" max="20" width="1" style="1" customWidth="1"/>
    <col min="21" max="21" width="22" style="1" bestFit="1" customWidth="1"/>
    <col min="22" max="22" width="1" style="1" customWidth="1"/>
    <col min="23" max="23" width="21.71093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</row>
    <row r="3" spans="1:25" ht="2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</row>
    <row r="4" spans="1:25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</row>
    <row r="5" spans="1:25" ht="25.5">
      <c r="A5" s="18" t="s">
        <v>209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1"/>
      <c r="Y5" s="11"/>
    </row>
    <row r="6" spans="1:25" ht="25.5">
      <c r="A6" s="18" t="s">
        <v>210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Y6" s="3"/>
    </row>
    <row r="7" spans="1:25" ht="24.75" thickBot="1">
      <c r="A7" s="17" t="s">
        <v>3</v>
      </c>
      <c r="C7" s="17" t="s">
        <v>166</v>
      </c>
      <c r="D7" s="17" t="s">
        <v>4</v>
      </c>
      <c r="E7" s="17" t="s">
        <v>4</v>
      </c>
      <c r="F7" s="17" t="s">
        <v>4</v>
      </c>
      <c r="G7" s="17" t="s">
        <v>4</v>
      </c>
      <c r="I7" s="17" t="s">
        <v>5</v>
      </c>
      <c r="J7" s="17" t="s">
        <v>5</v>
      </c>
      <c r="K7" s="17" t="s">
        <v>5</v>
      </c>
      <c r="L7" s="17" t="s">
        <v>5</v>
      </c>
      <c r="M7" s="17" t="s">
        <v>5</v>
      </c>
      <c r="N7" s="17" t="s">
        <v>5</v>
      </c>
      <c r="O7" s="17" t="s">
        <v>5</v>
      </c>
      <c r="Q7" s="17" t="s">
        <v>6</v>
      </c>
      <c r="R7" s="17" t="s">
        <v>6</v>
      </c>
      <c r="S7" s="17" t="s">
        <v>6</v>
      </c>
      <c r="T7" s="17" t="s">
        <v>6</v>
      </c>
      <c r="U7" s="17" t="s">
        <v>6</v>
      </c>
      <c r="V7" s="17" t="s">
        <v>6</v>
      </c>
      <c r="W7" s="17" t="s">
        <v>6</v>
      </c>
      <c r="X7" s="17" t="s">
        <v>6</v>
      </c>
      <c r="Y7" s="17" t="s">
        <v>6</v>
      </c>
    </row>
    <row r="8" spans="1:25" ht="24">
      <c r="A8" s="17" t="s">
        <v>3</v>
      </c>
      <c r="C8" s="17" t="s">
        <v>7</v>
      </c>
      <c r="E8" s="17" t="s">
        <v>8</v>
      </c>
      <c r="G8" s="17" t="s">
        <v>9</v>
      </c>
      <c r="I8" s="17" t="s">
        <v>10</v>
      </c>
      <c r="J8" s="17" t="s">
        <v>10</v>
      </c>
      <c r="K8" s="17" t="s">
        <v>10</v>
      </c>
      <c r="M8" s="17" t="s">
        <v>11</v>
      </c>
      <c r="N8" s="17" t="s">
        <v>11</v>
      </c>
      <c r="O8" s="17" t="s">
        <v>11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ht="24">
      <c r="A9" s="17" t="s">
        <v>3</v>
      </c>
      <c r="C9" s="17" t="s">
        <v>7</v>
      </c>
      <c r="E9" s="17" t="s">
        <v>8</v>
      </c>
      <c r="G9" s="17" t="s">
        <v>9</v>
      </c>
      <c r="I9" s="17" t="s">
        <v>7</v>
      </c>
      <c r="K9" s="17" t="s">
        <v>8</v>
      </c>
      <c r="M9" s="17" t="s">
        <v>7</v>
      </c>
      <c r="O9" s="17" t="s">
        <v>14</v>
      </c>
      <c r="Q9" s="17" t="s">
        <v>7</v>
      </c>
      <c r="S9" s="17" t="s">
        <v>12</v>
      </c>
      <c r="U9" s="17" t="s">
        <v>8</v>
      </c>
      <c r="W9" s="17" t="s">
        <v>9</v>
      </c>
      <c r="Y9" s="17" t="s">
        <v>13</v>
      </c>
    </row>
    <row r="10" spans="1:25" ht="24">
      <c r="A10" s="2" t="s">
        <v>26</v>
      </c>
      <c r="C10" s="3">
        <v>7350000</v>
      </c>
      <c r="E10" s="3">
        <v>40102025252</v>
      </c>
      <c r="G10" s="3">
        <v>43635474825.599998</v>
      </c>
      <c r="I10" s="3">
        <v>0</v>
      </c>
      <c r="K10" s="3">
        <v>0</v>
      </c>
      <c r="M10" s="3">
        <v>0</v>
      </c>
      <c r="O10" s="3">
        <v>0</v>
      </c>
      <c r="Q10" s="3">
        <v>7350000</v>
      </c>
      <c r="R10" s="3"/>
      <c r="S10" s="3">
        <v>6096</v>
      </c>
      <c r="U10" s="3">
        <v>40102025252</v>
      </c>
      <c r="W10" s="3">
        <v>44571356323.199997</v>
      </c>
      <c r="Y10" s="8">
        <v>4.2103978532904778E-4</v>
      </c>
    </row>
    <row r="11" spans="1:25" ht="24">
      <c r="A11" s="2" t="s">
        <v>27</v>
      </c>
      <c r="C11" s="3">
        <v>347222222</v>
      </c>
      <c r="E11" s="3">
        <v>1500458547725</v>
      </c>
      <c r="G11" s="3">
        <v>1548113924009.21</v>
      </c>
      <c r="I11" s="3">
        <v>0</v>
      </c>
      <c r="K11" s="3">
        <v>0</v>
      </c>
      <c r="M11" s="3">
        <v>0</v>
      </c>
      <c r="O11" s="3">
        <v>0</v>
      </c>
      <c r="Q11" s="3">
        <v>347222222</v>
      </c>
      <c r="R11" s="3"/>
      <c r="S11" s="3">
        <v>4579</v>
      </c>
      <c r="U11" s="3">
        <v>1500458547725</v>
      </c>
      <c r="W11" s="3">
        <v>1581618397598.8799</v>
      </c>
      <c r="Y11" s="8">
        <v>1.4940632853276719E-2</v>
      </c>
    </row>
    <row r="12" spans="1:25" ht="24">
      <c r="A12" s="2" t="s">
        <v>28</v>
      </c>
      <c r="C12" s="3">
        <v>0</v>
      </c>
      <c r="E12" s="3">
        <v>0</v>
      </c>
      <c r="G12" s="3">
        <v>0</v>
      </c>
      <c r="I12" s="3">
        <v>93224</v>
      </c>
      <c r="K12" s="3">
        <v>98187072788.75</v>
      </c>
      <c r="M12" s="3">
        <v>-93224</v>
      </c>
      <c r="O12" s="3">
        <v>98187073247</v>
      </c>
      <c r="Q12" s="3">
        <v>0</v>
      </c>
      <c r="R12" s="3"/>
      <c r="S12" s="3">
        <v>0</v>
      </c>
      <c r="U12" s="3">
        <v>0</v>
      </c>
      <c r="W12" s="3">
        <v>0</v>
      </c>
      <c r="Y12" s="8">
        <v>0</v>
      </c>
    </row>
    <row r="13" spans="1:25" ht="24">
      <c r="A13" s="2" t="s">
        <v>31</v>
      </c>
      <c r="C13" s="3">
        <v>0</v>
      </c>
      <c r="E13" s="3">
        <v>0</v>
      </c>
      <c r="G13" s="3">
        <v>0</v>
      </c>
      <c r="I13" s="3">
        <v>66800000</v>
      </c>
      <c r="K13" s="3">
        <v>0</v>
      </c>
      <c r="M13" s="3">
        <v>0</v>
      </c>
      <c r="O13" s="3">
        <v>0</v>
      </c>
      <c r="Q13" s="3">
        <v>66800000</v>
      </c>
      <c r="R13" s="3"/>
      <c r="S13" s="3">
        <v>1515</v>
      </c>
      <c r="U13" s="3">
        <v>99619282598</v>
      </c>
      <c r="W13" s="3">
        <v>100672915944</v>
      </c>
      <c r="Y13" s="8">
        <v>9.5099872236663037E-4</v>
      </c>
    </row>
    <row r="14" spans="1:25" ht="24">
      <c r="A14" s="2" t="s">
        <v>32</v>
      </c>
      <c r="C14" s="3">
        <v>0</v>
      </c>
      <c r="E14" s="3">
        <v>0</v>
      </c>
      <c r="G14" s="3">
        <v>0</v>
      </c>
      <c r="I14" s="3">
        <v>367647050</v>
      </c>
      <c r="K14" s="3">
        <v>2500163690000</v>
      </c>
      <c r="M14" s="3">
        <v>0</v>
      </c>
      <c r="O14" s="3">
        <v>0</v>
      </c>
      <c r="Q14" s="3">
        <v>367647050</v>
      </c>
      <c r="R14" s="3"/>
      <c r="S14" s="3">
        <v>6919</v>
      </c>
      <c r="U14" s="3">
        <v>2500531361863</v>
      </c>
      <c r="W14" s="3">
        <v>2530451214269.1699</v>
      </c>
      <c r="Y14" s="8">
        <v>2.3903706863121724E-2</v>
      </c>
    </row>
    <row r="15" spans="1:25" ht="24">
      <c r="A15" s="2" t="s">
        <v>33</v>
      </c>
      <c r="C15" s="3">
        <v>0</v>
      </c>
      <c r="E15" s="3">
        <v>0</v>
      </c>
      <c r="G15" s="3">
        <v>0</v>
      </c>
      <c r="I15" s="3">
        <v>66800000</v>
      </c>
      <c r="K15" s="3">
        <v>99619282598</v>
      </c>
      <c r="M15" s="3">
        <v>-66800000</v>
      </c>
      <c r="O15" s="3">
        <v>0</v>
      </c>
      <c r="Q15" s="3">
        <v>0</v>
      </c>
      <c r="R15" s="3"/>
      <c r="S15" s="3">
        <v>0</v>
      </c>
      <c r="U15" s="3">
        <v>0</v>
      </c>
      <c r="W15" s="3">
        <v>0</v>
      </c>
      <c r="Y15" s="8">
        <v>0</v>
      </c>
    </row>
    <row r="16" spans="1:25">
      <c r="A16" s="1" t="s">
        <v>34</v>
      </c>
      <c r="C16" s="1" t="s">
        <v>34</v>
      </c>
      <c r="E16" s="4">
        <f>SUM(E10:E15)</f>
        <v>1540560572977</v>
      </c>
      <c r="G16" s="4">
        <f>SUM(G10:G15)</f>
        <v>1591749398834.8101</v>
      </c>
      <c r="I16" s="1" t="s">
        <v>34</v>
      </c>
      <c r="K16" s="4">
        <f>SUM(K10:K15)</f>
        <v>2697970045386.75</v>
      </c>
      <c r="M16" s="1" t="s">
        <v>34</v>
      </c>
      <c r="O16" s="4">
        <f>SUM(O10:O15)</f>
        <v>98187073247</v>
      </c>
      <c r="Q16" s="1" t="s">
        <v>34</v>
      </c>
      <c r="S16" s="1" t="s">
        <v>34</v>
      </c>
      <c r="U16" s="4">
        <f>SUM(U10:U15)</f>
        <v>4140711217438</v>
      </c>
      <c r="W16" s="4">
        <f>SUM(W10:W15)</f>
        <v>4257313884135.25</v>
      </c>
      <c r="Y16" s="9">
        <f>SUM(Y10:Y15)</f>
        <v>4.0216378224094122E-2</v>
      </c>
    </row>
  </sheetData>
  <mergeCells count="23">
    <mergeCell ref="A5:W5"/>
    <mergeCell ref="A6:W6"/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workbookViewId="0">
      <selection activeCell="A6" sqref="A6:A7"/>
    </sheetView>
  </sheetViews>
  <sheetFormatPr defaultRowHeight="22.5"/>
  <cols>
    <col min="1" max="1" width="65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">
      <c r="A3" s="19" t="s">
        <v>168</v>
      </c>
      <c r="B3" s="19" t="s">
        <v>168</v>
      </c>
      <c r="C3" s="19" t="s">
        <v>168</v>
      </c>
      <c r="D3" s="19" t="s">
        <v>168</v>
      </c>
      <c r="E3" s="19" t="s">
        <v>168</v>
      </c>
      <c r="F3" s="19" t="s">
        <v>168</v>
      </c>
      <c r="G3" s="19" t="s">
        <v>168</v>
      </c>
      <c r="H3" s="19" t="s">
        <v>168</v>
      </c>
      <c r="I3" s="19" t="s">
        <v>168</v>
      </c>
      <c r="J3" s="19" t="s">
        <v>168</v>
      </c>
      <c r="K3" s="19" t="s">
        <v>168</v>
      </c>
      <c r="L3" s="19" t="s">
        <v>168</v>
      </c>
      <c r="M3" s="19" t="s">
        <v>168</v>
      </c>
      <c r="N3" s="19" t="s">
        <v>168</v>
      </c>
      <c r="O3" s="19" t="s">
        <v>168</v>
      </c>
      <c r="P3" s="19" t="s">
        <v>168</v>
      </c>
      <c r="Q3" s="19" t="s">
        <v>168</v>
      </c>
    </row>
    <row r="4" spans="1:17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5" spans="1:17" ht="25.5">
      <c r="A5" s="18" t="s">
        <v>229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24">
      <c r="A6" s="17" t="s">
        <v>172</v>
      </c>
      <c r="C6" s="17" t="s">
        <v>170</v>
      </c>
      <c r="D6" s="17" t="s">
        <v>170</v>
      </c>
      <c r="E6" s="17" t="s">
        <v>170</v>
      </c>
      <c r="F6" s="17" t="s">
        <v>170</v>
      </c>
      <c r="G6" s="17" t="s">
        <v>170</v>
      </c>
      <c r="H6" s="17" t="s">
        <v>170</v>
      </c>
      <c r="I6" s="17" t="s">
        <v>170</v>
      </c>
      <c r="K6" s="17" t="s">
        <v>171</v>
      </c>
      <c r="L6" s="17" t="s">
        <v>171</v>
      </c>
      <c r="M6" s="17" t="s">
        <v>171</v>
      </c>
      <c r="N6" s="17" t="s">
        <v>171</v>
      </c>
      <c r="O6" s="17" t="s">
        <v>171</v>
      </c>
      <c r="P6" s="17" t="s">
        <v>171</v>
      </c>
      <c r="Q6" s="17" t="s">
        <v>171</v>
      </c>
    </row>
    <row r="7" spans="1:17" ht="24">
      <c r="A7" s="17" t="s">
        <v>172</v>
      </c>
      <c r="C7" s="17" t="s">
        <v>194</v>
      </c>
      <c r="E7" s="17" t="s">
        <v>191</v>
      </c>
      <c r="G7" s="17" t="s">
        <v>192</v>
      </c>
      <c r="I7" s="17" t="s">
        <v>195</v>
      </c>
      <c r="K7" s="17" t="s">
        <v>194</v>
      </c>
      <c r="M7" s="17" t="s">
        <v>191</v>
      </c>
      <c r="O7" s="17" t="s">
        <v>192</v>
      </c>
      <c r="Q7" s="17" t="s">
        <v>195</v>
      </c>
    </row>
    <row r="8" spans="1:17" ht="24">
      <c r="A8" s="2" t="s">
        <v>120</v>
      </c>
      <c r="C8" s="3">
        <v>1234097461</v>
      </c>
      <c r="E8" s="3">
        <v>0</v>
      </c>
      <c r="G8" s="3">
        <v>9180000000</v>
      </c>
      <c r="I8" s="3">
        <f>C8+E8+G8</f>
        <v>10414097461</v>
      </c>
      <c r="K8" s="3">
        <v>20449312912</v>
      </c>
      <c r="M8" s="3">
        <v>0</v>
      </c>
      <c r="O8" s="3">
        <v>9180000000</v>
      </c>
      <c r="Q8" s="3">
        <f>K8+M8+O8</f>
        <v>29629312912</v>
      </c>
    </row>
    <row r="9" spans="1:17" ht="24">
      <c r="A9" s="2" t="s">
        <v>92</v>
      </c>
      <c r="C9" s="3">
        <v>21472602737</v>
      </c>
      <c r="E9" s="3">
        <v>0</v>
      </c>
      <c r="G9" s="3">
        <v>52006875000</v>
      </c>
      <c r="I9" s="3">
        <f t="shared" ref="I9:I41" si="0">C9+E9+G9</f>
        <v>73479477737</v>
      </c>
      <c r="K9" s="3">
        <v>128076103500</v>
      </c>
      <c r="M9" s="3">
        <v>0</v>
      </c>
      <c r="O9" s="3">
        <v>52006875000</v>
      </c>
      <c r="Q9" s="3">
        <f t="shared" ref="Q9:Q41" si="1">K9+M9+O9</f>
        <v>180082978500</v>
      </c>
    </row>
    <row r="10" spans="1:17" ht="24">
      <c r="A10" s="2" t="s">
        <v>83</v>
      </c>
      <c r="C10" s="3">
        <v>0</v>
      </c>
      <c r="E10" s="3">
        <v>0</v>
      </c>
      <c r="G10" s="3">
        <v>33593360</v>
      </c>
      <c r="I10" s="3">
        <f t="shared" si="0"/>
        <v>33593360</v>
      </c>
      <c r="K10" s="3">
        <v>0</v>
      </c>
      <c r="M10" s="3">
        <v>0</v>
      </c>
      <c r="O10" s="3">
        <v>33593360</v>
      </c>
      <c r="Q10" s="3">
        <f t="shared" si="1"/>
        <v>33593360</v>
      </c>
    </row>
    <row r="11" spans="1:17" ht="24">
      <c r="A11" s="2" t="s">
        <v>188</v>
      </c>
      <c r="C11" s="3">
        <v>0</v>
      </c>
      <c r="E11" s="3">
        <v>0</v>
      </c>
      <c r="G11" s="3">
        <v>0</v>
      </c>
      <c r="I11" s="3">
        <f t="shared" si="0"/>
        <v>0</v>
      </c>
      <c r="K11" s="3">
        <v>0</v>
      </c>
      <c r="M11" s="3">
        <v>0</v>
      </c>
      <c r="O11" s="3">
        <v>26980854166</v>
      </c>
      <c r="Q11" s="3">
        <f t="shared" si="1"/>
        <v>26980854166</v>
      </c>
    </row>
    <row r="12" spans="1:17" ht="24">
      <c r="A12" s="2" t="s">
        <v>179</v>
      </c>
      <c r="C12" s="3">
        <v>0</v>
      </c>
      <c r="E12" s="3">
        <v>0</v>
      </c>
      <c r="G12" s="3">
        <v>0</v>
      </c>
      <c r="I12" s="3">
        <f t="shared" si="0"/>
        <v>0</v>
      </c>
      <c r="K12" s="3">
        <v>241842974</v>
      </c>
      <c r="M12" s="3">
        <v>0</v>
      </c>
      <c r="O12" s="3">
        <v>224747772</v>
      </c>
      <c r="Q12" s="3">
        <f t="shared" si="1"/>
        <v>466590746</v>
      </c>
    </row>
    <row r="13" spans="1:17" ht="24">
      <c r="A13" s="2" t="s">
        <v>178</v>
      </c>
      <c r="C13" s="3">
        <v>0</v>
      </c>
      <c r="E13" s="3">
        <v>0</v>
      </c>
      <c r="G13" s="3">
        <v>0</v>
      </c>
      <c r="I13" s="3">
        <f t="shared" si="0"/>
        <v>0</v>
      </c>
      <c r="K13" s="3">
        <v>1125228633</v>
      </c>
      <c r="M13" s="3">
        <v>0</v>
      </c>
      <c r="O13" s="3">
        <v>900723727</v>
      </c>
      <c r="Q13" s="3">
        <f t="shared" si="1"/>
        <v>2025952360</v>
      </c>
    </row>
    <row r="14" spans="1:17" ht="24">
      <c r="A14" s="2" t="s">
        <v>177</v>
      </c>
      <c r="C14" s="3">
        <v>0</v>
      </c>
      <c r="E14" s="3">
        <v>0</v>
      </c>
      <c r="G14" s="3">
        <v>0</v>
      </c>
      <c r="I14" s="3">
        <f t="shared" si="0"/>
        <v>0</v>
      </c>
      <c r="K14" s="3">
        <v>15466735241</v>
      </c>
      <c r="M14" s="3">
        <v>0</v>
      </c>
      <c r="O14" s="3">
        <v>10334450259</v>
      </c>
      <c r="Q14" s="3">
        <f t="shared" si="1"/>
        <v>25801185500</v>
      </c>
    </row>
    <row r="15" spans="1:17" ht="24">
      <c r="A15" s="2" t="s">
        <v>176</v>
      </c>
      <c r="C15" s="3">
        <v>0</v>
      </c>
      <c r="E15" s="3">
        <v>0</v>
      </c>
      <c r="G15" s="3">
        <v>0</v>
      </c>
      <c r="I15" s="3">
        <f t="shared" si="0"/>
        <v>0</v>
      </c>
      <c r="K15" s="3">
        <v>126395605</v>
      </c>
      <c r="M15" s="3">
        <v>0</v>
      </c>
      <c r="O15" s="3">
        <v>120546335</v>
      </c>
      <c r="Q15" s="3">
        <f t="shared" si="1"/>
        <v>246941940</v>
      </c>
    </row>
    <row r="16" spans="1:17" ht="24">
      <c r="A16" s="2" t="s">
        <v>189</v>
      </c>
      <c r="C16" s="3">
        <v>0</v>
      </c>
      <c r="E16" s="3">
        <v>0</v>
      </c>
      <c r="G16" s="3">
        <v>0</v>
      </c>
      <c r="I16" s="3">
        <f t="shared" si="0"/>
        <v>0</v>
      </c>
      <c r="K16" s="3">
        <v>0</v>
      </c>
      <c r="M16" s="3">
        <v>0</v>
      </c>
      <c r="O16" s="3">
        <v>434545202</v>
      </c>
      <c r="Q16" s="3">
        <f t="shared" si="1"/>
        <v>434545202</v>
      </c>
    </row>
    <row r="17" spans="1:17" ht="24">
      <c r="A17" s="2" t="s">
        <v>66</v>
      </c>
      <c r="C17" s="3">
        <v>0</v>
      </c>
      <c r="E17" s="3">
        <v>508510</v>
      </c>
      <c r="G17" s="3">
        <v>0</v>
      </c>
      <c r="I17" s="3">
        <f t="shared" si="0"/>
        <v>508510</v>
      </c>
      <c r="K17" s="3">
        <v>0</v>
      </c>
      <c r="M17" s="3">
        <v>1398549</v>
      </c>
      <c r="O17" s="3">
        <v>328092525</v>
      </c>
      <c r="Q17" s="3">
        <f t="shared" si="1"/>
        <v>329491074</v>
      </c>
    </row>
    <row r="18" spans="1:17" ht="24">
      <c r="A18" s="2" t="s">
        <v>95</v>
      </c>
      <c r="C18" s="3">
        <v>19242218725</v>
      </c>
      <c r="E18" s="3">
        <v>6771737585</v>
      </c>
      <c r="G18" s="3">
        <v>0</v>
      </c>
      <c r="I18" s="3">
        <f t="shared" si="0"/>
        <v>26013956310</v>
      </c>
      <c r="K18" s="3">
        <v>129014582051</v>
      </c>
      <c r="M18" s="3">
        <v>-70328151495</v>
      </c>
      <c r="O18" s="3">
        <v>0</v>
      </c>
      <c r="Q18" s="3">
        <f t="shared" si="1"/>
        <v>58686430556</v>
      </c>
    </row>
    <row r="19" spans="1:17" ht="24">
      <c r="A19" s="2" t="s">
        <v>117</v>
      </c>
      <c r="C19" s="3">
        <v>18575433568</v>
      </c>
      <c r="E19" s="3">
        <v>-3120879061</v>
      </c>
      <c r="G19" s="3">
        <v>0</v>
      </c>
      <c r="I19" s="3">
        <f t="shared" si="0"/>
        <v>15454554507</v>
      </c>
      <c r="K19" s="3">
        <v>47928537789</v>
      </c>
      <c r="M19" s="3">
        <v>-4126907261</v>
      </c>
      <c r="O19" s="3">
        <v>0</v>
      </c>
      <c r="Q19" s="3">
        <f t="shared" si="1"/>
        <v>43801630528</v>
      </c>
    </row>
    <row r="20" spans="1:17" ht="24">
      <c r="A20" s="2" t="s">
        <v>123</v>
      </c>
      <c r="C20" s="3">
        <v>8704063824</v>
      </c>
      <c r="E20" s="3">
        <v>3169227187</v>
      </c>
      <c r="G20" s="3">
        <v>0</v>
      </c>
      <c r="I20" s="3">
        <f t="shared" si="0"/>
        <v>11873291011</v>
      </c>
      <c r="K20" s="3">
        <v>67069893741</v>
      </c>
      <c r="M20" s="3">
        <v>-29633939816</v>
      </c>
      <c r="O20" s="3">
        <v>0</v>
      </c>
      <c r="Q20" s="3">
        <f t="shared" si="1"/>
        <v>37435953925</v>
      </c>
    </row>
    <row r="21" spans="1:17" ht="24">
      <c r="A21" s="2" t="s">
        <v>114</v>
      </c>
      <c r="C21" s="3">
        <v>104875651435</v>
      </c>
      <c r="E21" s="3">
        <v>-20554418485</v>
      </c>
      <c r="G21" s="3">
        <v>0</v>
      </c>
      <c r="I21" s="3">
        <f t="shared" si="0"/>
        <v>84321232950</v>
      </c>
      <c r="K21" s="3">
        <v>287394707192</v>
      </c>
      <c r="M21" s="3">
        <v>-44301895150</v>
      </c>
      <c r="O21" s="3">
        <v>0</v>
      </c>
      <c r="Q21" s="3">
        <f t="shared" si="1"/>
        <v>243092812042</v>
      </c>
    </row>
    <row r="22" spans="1:17" ht="24">
      <c r="A22" s="2" t="s">
        <v>89</v>
      </c>
      <c r="C22" s="3">
        <v>18668833904</v>
      </c>
      <c r="E22" s="3">
        <v>7946667055</v>
      </c>
      <c r="G22" s="3">
        <v>0</v>
      </c>
      <c r="I22" s="3">
        <f t="shared" si="0"/>
        <v>26615500959</v>
      </c>
      <c r="K22" s="3">
        <v>46144245600</v>
      </c>
      <c r="M22" s="3">
        <v>19199022314</v>
      </c>
      <c r="O22" s="3">
        <v>0</v>
      </c>
      <c r="Q22" s="3">
        <f t="shared" si="1"/>
        <v>65343267914</v>
      </c>
    </row>
    <row r="23" spans="1:17" ht="24">
      <c r="A23" s="2" t="s">
        <v>111</v>
      </c>
      <c r="C23" s="3">
        <v>10273526937</v>
      </c>
      <c r="E23" s="3">
        <v>-1931175163</v>
      </c>
      <c r="G23" s="3">
        <v>0</v>
      </c>
      <c r="I23" s="3">
        <f t="shared" si="0"/>
        <v>8342351774</v>
      </c>
      <c r="K23" s="3">
        <v>26277647597</v>
      </c>
      <c r="M23" s="3">
        <v>-1465942924</v>
      </c>
      <c r="O23" s="3">
        <v>0</v>
      </c>
      <c r="Q23" s="3">
        <f t="shared" si="1"/>
        <v>24811704673</v>
      </c>
    </row>
    <row r="24" spans="1:17" ht="24">
      <c r="A24" s="2" t="s">
        <v>109</v>
      </c>
      <c r="C24" s="3">
        <v>45469857802</v>
      </c>
      <c r="E24" s="3">
        <v>-10176005664</v>
      </c>
      <c r="G24" s="3">
        <v>0</v>
      </c>
      <c r="I24" s="3">
        <f t="shared" si="0"/>
        <v>35293852138</v>
      </c>
      <c r="K24" s="3">
        <v>118169097605</v>
      </c>
      <c r="M24" s="3">
        <v>55792861072</v>
      </c>
      <c r="O24" s="3">
        <v>0</v>
      </c>
      <c r="Q24" s="3">
        <f t="shared" si="1"/>
        <v>173961958677</v>
      </c>
    </row>
    <row r="25" spans="1:17" ht="24">
      <c r="A25" s="2" t="s">
        <v>106</v>
      </c>
      <c r="C25" s="3">
        <v>16296624385</v>
      </c>
      <c r="E25" s="3">
        <v>-1720133979</v>
      </c>
      <c r="G25" s="3">
        <v>0</v>
      </c>
      <c r="I25" s="3">
        <f t="shared" si="0"/>
        <v>14576490406</v>
      </c>
      <c r="K25" s="3">
        <v>44300544343</v>
      </c>
      <c r="M25" s="3">
        <v>-27493469298</v>
      </c>
      <c r="O25" s="3">
        <v>0</v>
      </c>
      <c r="Q25" s="3">
        <f t="shared" si="1"/>
        <v>16807075045</v>
      </c>
    </row>
    <row r="26" spans="1:17" ht="24">
      <c r="A26" s="2" t="s">
        <v>104</v>
      </c>
      <c r="C26" s="3">
        <v>205529917809</v>
      </c>
      <c r="E26" s="3">
        <v>-101482209560</v>
      </c>
      <c r="G26" s="3">
        <v>0</v>
      </c>
      <c r="I26" s="3">
        <f t="shared" si="0"/>
        <v>104047708249</v>
      </c>
      <c r="K26" s="3">
        <v>262784145206</v>
      </c>
      <c r="M26" s="3">
        <v>-130432324898</v>
      </c>
      <c r="O26" s="3">
        <v>0</v>
      </c>
      <c r="Q26" s="3">
        <f t="shared" si="1"/>
        <v>132351820308</v>
      </c>
    </row>
    <row r="27" spans="1:17" ht="24">
      <c r="A27" s="2" t="s">
        <v>101</v>
      </c>
      <c r="C27" s="3">
        <v>3010130138</v>
      </c>
      <c r="E27" s="3">
        <v>-385590057</v>
      </c>
      <c r="G27" s="3">
        <v>0</v>
      </c>
      <c r="I27" s="3">
        <f t="shared" si="0"/>
        <v>2624540081</v>
      </c>
      <c r="K27" s="3">
        <v>30606780823</v>
      </c>
      <c r="M27" s="3">
        <v>27354738133</v>
      </c>
      <c r="O27" s="3">
        <v>0</v>
      </c>
      <c r="Q27" s="3">
        <f t="shared" si="1"/>
        <v>57961518956</v>
      </c>
    </row>
    <row r="28" spans="1:17" ht="24">
      <c r="A28" s="2" t="s">
        <v>86</v>
      </c>
      <c r="C28" s="3">
        <v>47602590345</v>
      </c>
      <c r="E28" s="3">
        <v>26968954913</v>
      </c>
      <c r="G28" s="3">
        <v>0</v>
      </c>
      <c r="I28" s="3">
        <f t="shared" si="0"/>
        <v>74571545258</v>
      </c>
      <c r="K28" s="3">
        <v>122986221355</v>
      </c>
      <c r="M28" s="3">
        <v>74851487181</v>
      </c>
      <c r="O28" s="3">
        <v>0</v>
      </c>
      <c r="Q28" s="3">
        <f t="shared" si="1"/>
        <v>197837708536</v>
      </c>
    </row>
    <row r="29" spans="1:17" ht="24">
      <c r="A29" s="2" t="s">
        <v>51</v>
      </c>
      <c r="C29" s="3">
        <v>15705717494</v>
      </c>
      <c r="E29" s="3">
        <v>10029211353</v>
      </c>
      <c r="G29" s="3">
        <v>0</v>
      </c>
      <c r="I29" s="3">
        <f t="shared" si="0"/>
        <v>25734928847</v>
      </c>
      <c r="K29" s="3">
        <v>40300176959</v>
      </c>
      <c r="M29" s="3">
        <v>26924103064</v>
      </c>
      <c r="O29" s="3">
        <v>0</v>
      </c>
      <c r="Q29" s="3">
        <f t="shared" si="1"/>
        <v>67224280023</v>
      </c>
    </row>
    <row r="30" spans="1:17" ht="24">
      <c r="A30" s="2" t="s">
        <v>98</v>
      </c>
      <c r="C30" s="3">
        <v>25581733476</v>
      </c>
      <c r="E30" s="3">
        <v>16453387406</v>
      </c>
      <c r="G30" s="3">
        <v>0</v>
      </c>
      <c r="I30" s="3">
        <f t="shared" si="0"/>
        <v>42035120882</v>
      </c>
      <c r="K30" s="3">
        <v>69427782302</v>
      </c>
      <c r="M30" s="3">
        <v>31007865197</v>
      </c>
      <c r="O30" s="3">
        <v>0</v>
      </c>
      <c r="Q30" s="3">
        <f t="shared" si="1"/>
        <v>100435647499</v>
      </c>
    </row>
    <row r="31" spans="1:17" ht="24">
      <c r="A31" s="2" t="s">
        <v>55</v>
      </c>
      <c r="C31" s="3">
        <v>57741916577</v>
      </c>
      <c r="E31" s="3">
        <v>107320244371</v>
      </c>
      <c r="G31" s="3">
        <v>0</v>
      </c>
      <c r="I31" s="3">
        <f t="shared" si="0"/>
        <v>165062160948</v>
      </c>
      <c r="K31" s="3">
        <v>162382574111</v>
      </c>
      <c r="M31" s="3">
        <v>82307946673</v>
      </c>
      <c r="O31" s="3">
        <v>0</v>
      </c>
      <c r="Q31" s="3">
        <f t="shared" si="1"/>
        <v>244690520784</v>
      </c>
    </row>
    <row r="32" spans="1:17" ht="24">
      <c r="A32" s="2" t="s">
        <v>69</v>
      </c>
      <c r="C32" s="3">
        <v>0</v>
      </c>
      <c r="E32" s="3">
        <v>-852949778</v>
      </c>
      <c r="G32" s="3">
        <v>0</v>
      </c>
      <c r="I32" s="3">
        <f t="shared" si="0"/>
        <v>-852949778</v>
      </c>
      <c r="K32" s="3">
        <v>0</v>
      </c>
      <c r="M32" s="3">
        <v>3374619283</v>
      </c>
      <c r="O32" s="3">
        <v>0</v>
      </c>
      <c r="Q32" s="3">
        <f t="shared" si="1"/>
        <v>3374619283</v>
      </c>
    </row>
    <row r="33" spans="1:17" ht="24">
      <c r="A33" s="2" t="s">
        <v>58</v>
      </c>
      <c r="C33" s="3">
        <v>0</v>
      </c>
      <c r="E33" s="3">
        <v>-21447709599</v>
      </c>
      <c r="G33" s="3">
        <v>0</v>
      </c>
      <c r="I33" s="3">
        <f t="shared" si="0"/>
        <v>-21447709599</v>
      </c>
      <c r="K33" s="3">
        <v>0</v>
      </c>
      <c r="M33" s="3">
        <v>7450977757</v>
      </c>
      <c r="O33" s="3">
        <v>0</v>
      </c>
      <c r="Q33" s="3">
        <f t="shared" si="1"/>
        <v>7450977757</v>
      </c>
    </row>
    <row r="34" spans="1:17" ht="24">
      <c r="A34" s="2" t="s">
        <v>78</v>
      </c>
      <c r="C34" s="3">
        <v>0</v>
      </c>
      <c r="E34" s="3">
        <v>1532324630</v>
      </c>
      <c r="G34" s="3">
        <v>0</v>
      </c>
      <c r="I34" s="3">
        <f t="shared" si="0"/>
        <v>1532324630</v>
      </c>
      <c r="K34" s="3">
        <v>0</v>
      </c>
      <c r="M34" s="3">
        <v>40317018287</v>
      </c>
      <c r="O34" s="3">
        <v>0</v>
      </c>
      <c r="Q34" s="3">
        <f t="shared" si="1"/>
        <v>40317018287</v>
      </c>
    </row>
    <row r="35" spans="1:17" ht="24">
      <c r="A35" s="2" t="s">
        <v>72</v>
      </c>
      <c r="C35" s="3">
        <v>0</v>
      </c>
      <c r="E35" s="3">
        <v>733512875</v>
      </c>
      <c r="G35" s="3">
        <v>0</v>
      </c>
      <c r="I35" s="3">
        <f t="shared" si="0"/>
        <v>733512875</v>
      </c>
      <c r="K35" s="3">
        <v>0</v>
      </c>
      <c r="M35" s="3">
        <v>3726734705</v>
      </c>
      <c r="O35" s="3">
        <v>0</v>
      </c>
      <c r="Q35" s="3">
        <f t="shared" si="1"/>
        <v>3726734705</v>
      </c>
    </row>
    <row r="36" spans="1:17" ht="24">
      <c r="A36" s="2" t="s">
        <v>80</v>
      </c>
      <c r="C36" s="3">
        <v>0</v>
      </c>
      <c r="E36" s="3">
        <v>7235742924</v>
      </c>
      <c r="G36" s="3">
        <v>0</v>
      </c>
      <c r="I36" s="3">
        <f t="shared" si="0"/>
        <v>7235742924</v>
      </c>
      <c r="K36" s="3">
        <v>0</v>
      </c>
      <c r="M36" s="3">
        <v>39833824576</v>
      </c>
      <c r="O36" s="3">
        <v>0</v>
      </c>
      <c r="Q36" s="3">
        <f t="shared" si="1"/>
        <v>39833824576</v>
      </c>
    </row>
    <row r="37" spans="1:17" ht="24">
      <c r="A37" s="2" t="s">
        <v>75</v>
      </c>
      <c r="C37" s="3">
        <v>0</v>
      </c>
      <c r="E37" s="3">
        <v>3429504281</v>
      </c>
      <c r="G37" s="3">
        <v>0</v>
      </c>
      <c r="I37" s="3">
        <f t="shared" si="0"/>
        <v>3429504281</v>
      </c>
      <c r="K37" s="3">
        <v>0</v>
      </c>
      <c r="M37" s="3">
        <v>20567933876</v>
      </c>
      <c r="O37" s="3">
        <v>0</v>
      </c>
      <c r="Q37" s="3">
        <f t="shared" si="1"/>
        <v>20567933876</v>
      </c>
    </row>
    <row r="38" spans="1:17" ht="24">
      <c r="A38" s="2" t="s">
        <v>61</v>
      </c>
      <c r="C38" s="3">
        <v>0</v>
      </c>
      <c r="E38" s="3">
        <v>862657751</v>
      </c>
      <c r="G38" s="3">
        <v>0</v>
      </c>
      <c r="I38" s="3">
        <f t="shared" si="0"/>
        <v>862657751</v>
      </c>
      <c r="K38" s="3">
        <v>0</v>
      </c>
      <c r="M38" s="3">
        <v>4720306002</v>
      </c>
      <c r="O38" s="3">
        <v>0</v>
      </c>
      <c r="Q38" s="3">
        <f t="shared" si="1"/>
        <v>4720306002</v>
      </c>
    </row>
    <row r="39" spans="1:17" ht="24">
      <c r="A39" s="2" t="s">
        <v>64</v>
      </c>
      <c r="C39" s="3">
        <v>0</v>
      </c>
      <c r="E39" s="3">
        <v>9281641</v>
      </c>
      <c r="G39" s="3">
        <v>0</v>
      </c>
      <c r="I39" s="3">
        <f t="shared" si="0"/>
        <v>9281641</v>
      </c>
      <c r="K39" s="3">
        <v>0</v>
      </c>
      <c r="M39" s="3">
        <v>70140034</v>
      </c>
      <c r="O39" s="3">
        <v>0</v>
      </c>
      <c r="Q39" s="3">
        <f t="shared" si="1"/>
        <v>70140034</v>
      </c>
    </row>
    <row r="40" spans="1:17" ht="24">
      <c r="A40" s="2" t="s">
        <v>207</v>
      </c>
      <c r="C40" s="3">
        <v>256649400</v>
      </c>
      <c r="E40" s="3">
        <v>0</v>
      </c>
      <c r="G40" s="3">
        <v>0</v>
      </c>
      <c r="I40" s="3">
        <f t="shared" si="0"/>
        <v>256649400</v>
      </c>
      <c r="K40" s="3">
        <v>1300356960</v>
      </c>
      <c r="M40" s="3">
        <v>0</v>
      </c>
      <c r="O40" s="3">
        <v>0</v>
      </c>
      <c r="Q40" s="3">
        <f t="shared" si="1"/>
        <v>1300356960</v>
      </c>
    </row>
    <row r="41" spans="1:17" ht="24">
      <c r="A41" s="2" t="s">
        <v>208</v>
      </c>
      <c r="C41" s="3">
        <v>5646666660</v>
      </c>
      <c r="E41" s="3">
        <v>0</v>
      </c>
      <c r="G41" s="3">
        <v>0</v>
      </c>
      <c r="I41" s="3">
        <f t="shared" si="0"/>
        <v>5646666660</v>
      </c>
      <c r="K41" s="3">
        <v>14116666650</v>
      </c>
      <c r="M41" s="3">
        <v>0</v>
      </c>
      <c r="O41" s="3">
        <v>0</v>
      </c>
      <c r="Q41" s="3">
        <f t="shared" si="1"/>
        <v>14116666650</v>
      </c>
    </row>
    <row r="42" spans="1:17">
      <c r="A42" s="1" t="s">
        <v>34</v>
      </c>
      <c r="C42" s="4">
        <f>SUM(C8:C41)</f>
        <v>625888232677</v>
      </c>
      <c r="E42" s="4">
        <f>SUM(E8:E41)</f>
        <v>30791891136</v>
      </c>
      <c r="G42" s="4">
        <f>SUM(G8:G41)</f>
        <v>61220468360</v>
      </c>
      <c r="I42" s="4">
        <f>SUM(I8:I41)</f>
        <v>717900592173</v>
      </c>
      <c r="K42" s="4">
        <f>SUM(K8:K41)</f>
        <v>1635689579149</v>
      </c>
      <c r="M42" s="4">
        <f>SUM(M8:M41)</f>
        <v>129718345861</v>
      </c>
      <c r="O42" s="4">
        <f>SUM(O8:O41)</f>
        <v>100544428346</v>
      </c>
      <c r="Q42" s="4">
        <f>SUM(Q8:Q41)</f>
        <v>1865952353356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67"/>
  <sheetViews>
    <sheetView rightToLeft="1" workbookViewId="0">
      <selection activeCell="A6" sqref="A6"/>
    </sheetView>
  </sheetViews>
  <sheetFormatPr defaultRowHeight="22.5"/>
  <cols>
    <col min="1" max="1" width="31.140625" style="1" bestFit="1" customWidth="1"/>
    <col min="2" max="2" width="1" style="1" customWidth="1"/>
    <col min="3" max="3" width="32.570312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32.5703125" style="1" bestFit="1" customWidth="1"/>
    <col min="8" max="8" width="1" style="1" customWidth="1"/>
    <col min="9" max="9" width="28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0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</row>
    <row r="3" spans="1:10" ht="24">
      <c r="A3" s="19" t="s">
        <v>168</v>
      </c>
      <c r="B3" s="19" t="s">
        <v>168</v>
      </c>
      <c r="C3" s="19" t="s">
        <v>168</v>
      </c>
      <c r="D3" s="19" t="s">
        <v>168</v>
      </c>
      <c r="E3" s="19" t="s">
        <v>168</v>
      </c>
      <c r="F3" s="19" t="s">
        <v>168</v>
      </c>
      <c r="G3" s="19" t="s">
        <v>168</v>
      </c>
      <c r="H3" s="19" t="s">
        <v>168</v>
      </c>
      <c r="I3" s="19" t="s">
        <v>168</v>
      </c>
    </row>
    <row r="4" spans="1:10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</row>
    <row r="5" spans="1:10" ht="25.5">
      <c r="A5" s="18" t="s">
        <v>230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24.75" thickBot="1">
      <c r="A6" s="10" t="s">
        <v>196</v>
      </c>
      <c r="C6" s="17" t="s">
        <v>170</v>
      </c>
      <c r="D6" s="17" t="s">
        <v>170</v>
      </c>
      <c r="E6" s="17" t="s">
        <v>170</v>
      </c>
      <c r="G6" s="17" t="s">
        <v>171</v>
      </c>
      <c r="H6" s="17" t="s">
        <v>171</v>
      </c>
      <c r="I6" s="17" t="s">
        <v>171</v>
      </c>
    </row>
    <row r="7" spans="1:10" ht="24.75" thickBot="1">
      <c r="A7" s="17" t="s">
        <v>197</v>
      </c>
      <c r="C7" s="17" t="s">
        <v>198</v>
      </c>
      <c r="E7" s="17" t="s">
        <v>199</v>
      </c>
      <c r="G7" s="17" t="s">
        <v>198</v>
      </c>
      <c r="I7" s="17" t="s">
        <v>199</v>
      </c>
    </row>
    <row r="8" spans="1:10" ht="24">
      <c r="A8" s="2" t="s">
        <v>180</v>
      </c>
      <c r="C8" s="3">
        <v>0</v>
      </c>
      <c r="E8" s="8">
        <f>C8/C66</f>
        <v>0</v>
      </c>
      <c r="G8" s="3">
        <v>349067</v>
      </c>
      <c r="I8" s="8">
        <f>G8/G66</f>
        <v>1.2254348748111499E-7</v>
      </c>
    </row>
    <row r="9" spans="1:10" ht="24">
      <c r="A9" s="2" t="s">
        <v>180</v>
      </c>
      <c r="C9" s="3">
        <v>0</v>
      </c>
      <c r="E9" s="8">
        <f>C9/C66</f>
        <v>0</v>
      </c>
      <c r="G9" s="3">
        <v>190000</v>
      </c>
      <c r="I9" s="8">
        <f>G9/G66</f>
        <v>6.6701414402999565E-8</v>
      </c>
    </row>
    <row r="10" spans="1:10" ht="24">
      <c r="A10" s="2" t="s">
        <v>181</v>
      </c>
      <c r="C10" s="3">
        <v>0</v>
      </c>
      <c r="E10" s="8">
        <f>C10/C66</f>
        <v>0</v>
      </c>
      <c r="G10" s="3">
        <v>1292751592</v>
      </c>
      <c r="I10" s="8">
        <f>G10/G66</f>
        <v>4.5383347188489163E-4</v>
      </c>
    </row>
    <row r="11" spans="1:10" ht="24">
      <c r="A11" s="2" t="s">
        <v>182</v>
      </c>
      <c r="C11" s="3">
        <v>0</v>
      </c>
      <c r="E11" s="8">
        <f>C11/C66</f>
        <v>0</v>
      </c>
      <c r="G11" s="3">
        <v>201441</v>
      </c>
      <c r="I11" s="8">
        <f>G11/G66</f>
        <v>7.0717892730287551E-8</v>
      </c>
    </row>
    <row r="12" spans="1:10" ht="24">
      <c r="A12" s="2" t="s">
        <v>151</v>
      </c>
      <c r="C12" s="3">
        <v>2705</v>
      </c>
      <c r="E12" s="8">
        <f>C12/C66</f>
        <v>2.0918821324237581E-9</v>
      </c>
      <c r="G12" s="3">
        <v>8810333</v>
      </c>
      <c r="I12" s="8">
        <f>G12/G66</f>
        <v>3.0929561708495913E-6</v>
      </c>
    </row>
    <row r="13" spans="1:10" ht="24">
      <c r="A13" s="2" t="s">
        <v>151</v>
      </c>
      <c r="C13" s="3">
        <v>0</v>
      </c>
      <c r="E13" s="8">
        <f>C13/C66</f>
        <v>0</v>
      </c>
      <c r="G13" s="3">
        <v>10476072456</v>
      </c>
      <c r="I13" s="8">
        <f>G13/G66</f>
        <v>3.6777307905447652E-3</v>
      </c>
    </row>
    <row r="14" spans="1:10" ht="24">
      <c r="A14" s="2" t="s">
        <v>152</v>
      </c>
      <c r="C14" s="3">
        <v>79460</v>
      </c>
      <c r="E14" s="8">
        <f>C14/C66</f>
        <v>6.1449520976854647E-8</v>
      </c>
      <c r="G14" s="3">
        <v>653154</v>
      </c>
      <c r="I14" s="8">
        <f>G14/G66</f>
        <v>2.2929629275250936E-7</v>
      </c>
    </row>
    <row r="15" spans="1:10" ht="24">
      <c r="A15" s="2" t="s">
        <v>152</v>
      </c>
      <c r="C15" s="3">
        <v>0</v>
      </c>
      <c r="E15" s="8">
        <f>C15/C66</f>
        <v>0</v>
      </c>
      <c r="G15" s="3">
        <v>9767383766</v>
      </c>
      <c r="I15" s="8">
        <f>G15/G66</f>
        <v>3.4289384853110343E-3</v>
      </c>
    </row>
    <row r="16" spans="1:10" ht="24">
      <c r="A16" s="2" t="s">
        <v>153</v>
      </c>
      <c r="C16" s="3">
        <v>725335739</v>
      </c>
      <c r="E16" s="8">
        <f>C16/C66</f>
        <v>5.6093045191219317E-4</v>
      </c>
      <c r="G16" s="3">
        <v>18452602731</v>
      </c>
      <c r="I16" s="8">
        <f>G16/G66</f>
        <v>6.4779721135492232E-3</v>
      </c>
    </row>
    <row r="17" spans="1:9" ht="24">
      <c r="A17" s="2" t="s">
        <v>153</v>
      </c>
      <c r="C17" s="3">
        <v>442972919</v>
      </c>
      <c r="E17" s="8">
        <f>C17/C66</f>
        <v>3.425682567111633E-4</v>
      </c>
      <c r="G17" s="3">
        <v>11278082188</v>
      </c>
      <c r="I17" s="8">
        <f>G17/G66</f>
        <v>3.9592843878572424E-3</v>
      </c>
    </row>
    <row r="18" spans="1:9" ht="24">
      <c r="A18" s="2" t="s">
        <v>151</v>
      </c>
      <c r="C18" s="3">
        <v>0</v>
      </c>
      <c r="E18" s="8">
        <f>C18/C66</f>
        <v>0</v>
      </c>
      <c r="G18" s="3">
        <v>8334942725</v>
      </c>
      <c r="I18" s="8">
        <f>G18/G66</f>
        <v>2.9260656248710076E-3</v>
      </c>
    </row>
    <row r="19" spans="1:9" ht="24">
      <c r="A19" s="2" t="s">
        <v>156</v>
      </c>
      <c r="C19" s="3">
        <v>0</v>
      </c>
      <c r="E19" s="8">
        <f>C19/C66</f>
        <v>0</v>
      </c>
      <c r="G19" s="3">
        <v>7733606557</v>
      </c>
      <c r="I19" s="8">
        <f>G19/G66</f>
        <v>2.7149605041484823E-3</v>
      </c>
    </row>
    <row r="20" spans="1:9" ht="24">
      <c r="A20" s="2" t="s">
        <v>151</v>
      </c>
      <c r="C20" s="3">
        <v>0</v>
      </c>
      <c r="E20" s="8">
        <f>C20/C66</f>
        <v>0</v>
      </c>
      <c r="G20" s="3">
        <v>1008333327</v>
      </c>
      <c r="I20" s="8">
        <f>G20/G66</f>
        <v>3.5398557421359087E-4</v>
      </c>
    </row>
    <row r="21" spans="1:9" ht="24">
      <c r="A21" s="2" t="s">
        <v>154</v>
      </c>
      <c r="C21" s="3">
        <v>2431</v>
      </c>
      <c r="E21" s="8">
        <f>C21/C66</f>
        <v>1.8799872325035698E-9</v>
      </c>
      <c r="G21" s="3">
        <v>50011</v>
      </c>
      <c r="I21" s="8">
        <f>G21/G66</f>
        <v>1.7556865451096902E-8</v>
      </c>
    </row>
    <row r="22" spans="1:9" ht="24">
      <c r="A22" s="2" t="s">
        <v>154</v>
      </c>
      <c r="C22" s="3">
        <v>0</v>
      </c>
      <c r="E22" s="8">
        <f>C22/C66</f>
        <v>0</v>
      </c>
      <c r="G22" s="3">
        <v>2943442623</v>
      </c>
      <c r="I22" s="8">
        <f>G22/G66</f>
        <v>1.0333251903588158E-3</v>
      </c>
    </row>
    <row r="23" spans="1:9" ht="24">
      <c r="A23" s="2" t="s">
        <v>154</v>
      </c>
      <c r="C23" s="3">
        <v>0</v>
      </c>
      <c r="E23" s="8">
        <f>C23/C66</f>
        <v>0</v>
      </c>
      <c r="G23" s="3">
        <v>1785245900</v>
      </c>
      <c r="I23" s="8">
        <f>G23/G66</f>
        <v>6.2672856098503111E-4</v>
      </c>
    </row>
    <row r="24" spans="1:9" ht="24">
      <c r="A24" s="2" t="s">
        <v>155</v>
      </c>
      <c r="C24" s="3">
        <v>4568</v>
      </c>
      <c r="E24" s="8">
        <f>C24/C66</f>
        <v>3.5326127840708786E-9</v>
      </c>
      <c r="G24" s="3">
        <v>494921</v>
      </c>
      <c r="I24" s="8">
        <f>G24/G66</f>
        <v>1.7374700377761551E-7</v>
      </c>
    </row>
    <row r="25" spans="1:9" ht="24">
      <c r="A25" s="2" t="s">
        <v>153</v>
      </c>
      <c r="C25" s="3">
        <v>3577</v>
      </c>
      <c r="E25" s="8">
        <f>C25/C66</f>
        <v>2.7662337847245039E-9</v>
      </c>
      <c r="G25" s="3">
        <v>1976759</v>
      </c>
      <c r="I25" s="8">
        <f>G25/G66</f>
        <v>6.9396116438873168E-7</v>
      </c>
    </row>
    <row r="26" spans="1:9" ht="24">
      <c r="A26" s="2" t="s">
        <v>156</v>
      </c>
      <c r="C26" s="3">
        <v>9577785921</v>
      </c>
      <c r="E26" s="8">
        <f>C26/C66</f>
        <v>7.4068758729462954E-3</v>
      </c>
      <c r="G26" s="3">
        <v>84600151361</v>
      </c>
      <c r="I26" s="8">
        <f>G26/G66</f>
        <v>2.9699735549929201E-2</v>
      </c>
    </row>
    <row r="27" spans="1:9" ht="24">
      <c r="A27" s="2" t="s">
        <v>154</v>
      </c>
      <c r="C27" s="3">
        <v>0</v>
      </c>
      <c r="E27" s="8">
        <f>C27/C66</f>
        <v>0</v>
      </c>
      <c r="G27" s="3">
        <v>13094262295</v>
      </c>
      <c r="I27" s="8">
        <f>G27/G66</f>
        <v>4.5968727138966693E-3</v>
      </c>
    </row>
    <row r="28" spans="1:9" ht="24">
      <c r="A28" s="2" t="s">
        <v>153</v>
      </c>
      <c r="C28" s="3">
        <v>9691593700</v>
      </c>
      <c r="E28" s="8">
        <f>C28/C66</f>
        <v>7.494887872732222E-3</v>
      </c>
      <c r="G28" s="3">
        <v>77260273970</v>
      </c>
      <c r="I28" s="8">
        <f>G28/G66</f>
        <v>2.7122997636643421E-2</v>
      </c>
    </row>
    <row r="29" spans="1:9" ht="24">
      <c r="A29" s="2" t="s">
        <v>151</v>
      </c>
      <c r="C29" s="3">
        <v>0</v>
      </c>
      <c r="E29" s="8">
        <f>C29/C66</f>
        <v>0</v>
      </c>
      <c r="G29" s="3">
        <v>50802732235</v>
      </c>
      <c r="I29" s="8">
        <f>G29/G66</f>
        <v>1.7834811029533468E-2</v>
      </c>
    </row>
    <row r="30" spans="1:9" ht="24">
      <c r="A30" s="2" t="s">
        <v>160</v>
      </c>
      <c r="C30" s="3">
        <v>0</v>
      </c>
      <c r="E30" s="8">
        <f>C30/C66</f>
        <v>0</v>
      </c>
      <c r="G30" s="3">
        <v>55737704916</v>
      </c>
      <c r="I30" s="8">
        <f>G30/G66</f>
        <v>1.9567282913022222E-2</v>
      </c>
    </row>
    <row r="31" spans="1:9" ht="24">
      <c r="A31" s="2" t="s">
        <v>157</v>
      </c>
      <c r="C31" s="3">
        <v>2982282</v>
      </c>
      <c r="E31" s="8">
        <f>C31/C66</f>
        <v>2.3063151311086838E-6</v>
      </c>
      <c r="G31" s="3">
        <v>2982282</v>
      </c>
      <c r="I31" s="8">
        <f>G31/G66</f>
        <v>1.046960144992665E-6</v>
      </c>
    </row>
    <row r="32" spans="1:9" ht="24">
      <c r="A32" s="2" t="s">
        <v>157</v>
      </c>
      <c r="C32" s="3">
        <v>0</v>
      </c>
      <c r="E32" s="8">
        <f>C32/C66</f>
        <v>0</v>
      </c>
      <c r="G32" s="3">
        <v>36885245900</v>
      </c>
      <c r="I32" s="8">
        <f>G32/G66</f>
        <v>1.2948937221749687E-2</v>
      </c>
    </row>
    <row r="33" spans="1:9" ht="24">
      <c r="A33" s="2" t="s">
        <v>153</v>
      </c>
      <c r="C33" s="3">
        <v>9839434108</v>
      </c>
      <c r="E33" s="8">
        <f>C33/C66</f>
        <v>7.6092186335253598E-3</v>
      </c>
      <c r="G33" s="3">
        <v>55890410955</v>
      </c>
      <c r="I33" s="8">
        <f>G33/G66</f>
        <v>1.9620891906649483E-2</v>
      </c>
    </row>
    <row r="34" spans="1:9" ht="24">
      <c r="A34" s="2" t="s">
        <v>159</v>
      </c>
      <c r="C34" s="3">
        <v>0</v>
      </c>
      <c r="E34" s="8">
        <f>C34/C66</f>
        <v>0</v>
      </c>
      <c r="G34" s="3">
        <v>40150546447</v>
      </c>
      <c r="I34" s="8">
        <f>G34/G66</f>
        <v>1.4095253879306466E-2</v>
      </c>
    </row>
    <row r="35" spans="1:9" ht="24">
      <c r="A35" s="2" t="s">
        <v>160</v>
      </c>
      <c r="C35" s="3">
        <v>0</v>
      </c>
      <c r="E35" s="8">
        <f>C35/C66</f>
        <v>0</v>
      </c>
      <c r="G35" s="3">
        <v>78688524591</v>
      </c>
      <c r="I35" s="8">
        <f>G35/G66</f>
        <v>2.7624399407920594E-2</v>
      </c>
    </row>
    <row r="36" spans="1:9" ht="24">
      <c r="A36" s="2" t="s">
        <v>151</v>
      </c>
      <c r="C36" s="3">
        <v>0</v>
      </c>
      <c r="E36" s="8">
        <f>C36/C66</f>
        <v>0</v>
      </c>
      <c r="G36" s="3">
        <v>73745901638</v>
      </c>
      <c r="I36" s="8">
        <f>G36/G66</f>
        <v>2.5889241819363591E-2</v>
      </c>
    </row>
    <row r="37" spans="1:9" ht="24">
      <c r="A37" s="2" t="s">
        <v>183</v>
      </c>
      <c r="C37" s="3">
        <v>0</v>
      </c>
      <c r="E37" s="8">
        <f>C37/C66</f>
        <v>0</v>
      </c>
      <c r="G37" s="3">
        <v>49795081965</v>
      </c>
      <c r="I37" s="8">
        <f>G37/G66</f>
        <v>1.7481065249362077E-2</v>
      </c>
    </row>
    <row r="38" spans="1:9" ht="24">
      <c r="A38" s="2" t="s">
        <v>153</v>
      </c>
      <c r="C38" s="3">
        <v>12748708747</v>
      </c>
      <c r="E38" s="8">
        <f>C38/C66</f>
        <v>9.8590743213766274E-3</v>
      </c>
      <c r="G38" s="3">
        <v>95342465752</v>
      </c>
      <c r="I38" s="8">
        <f>G38/G66</f>
        <v>3.3470933254357606E-2</v>
      </c>
    </row>
    <row r="39" spans="1:9" ht="24">
      <c r="A39" s="2" t="s">
        <v>158</v>
      </c>
      <c r="C39" s="3">
        <v>44262295080</v>
      </c>
      <c r="E39" s="8">
        <f>C39/C66</f>
        <v>3.4229761263556382E-2</v>
      </c>
      <c r="G39" s="3">
        <v>120983606552</v>
      </c>
      <c r="I39" s="8">
        <f>G39/G66</f>
        <v>4.2472514087338972E-2</v>
      </c>
    </row>
    <row r="40" spans="1:9" ht="24">
      <c r="A40" s="2" t="s">
        <v>159</v>
      </c>
      <c r="C40" s="3">
        <v>14922677601</v>
      </c>
      <c r="E40" s="8">
        <f>C40/C66</f>
        <v>1.1540289331405594E-2</v>
      </c>
      <c r="G40" s="3">
        <v>166337978141</v>
      </c>
      <c r="I40" s="8">
        <f>G40/G66</f>
        <v>5.8394623215473285E-2</v>
      </c>
    </row>
    <row r="41" spans="1:9" ht="24">
      <c r="A41" s="2" t="s">
        <v>151</v>
      </c>
      <c r="C41" s="3">
        <v>11401639358</v>
      </c>
      <c r="E41" s="8">
        <f>C41/C66</f>
        <v>8.8173329587207718E-3</v>
      </c>
      <c r="G41" s="3">
        <v>57357923495</v>
      </c>
      <c r="I41" s="8">
        <f>G41/G66</f>
        <v>2.0136076970187052E-2</v>
      </c>
    </row>
    <row r="42" spans="1:9" ht="24">
      <c r="A42" s="2" t="s">
        <v>151</v>
      </c>
      <c r="C42" s="3">
        <v>27839754104</v>
      </c>
      <c r="E42" s="8">
        <f>C42/C66</f>
        <v>2.1529569013393195E-2</v>
      </c>
      <c r="G42" s="3">
        <v>87265983604</v>
      </c>
      <c r="I42" s="8">
        <f>G42/G66</f>
        <v>3.0635602819240892E-2</v>
      </c>
    </row>
    <row r="43" spans="1:9" ht="24">
      <c r="A43" s="2" t="s">
        <v>160</v>
      </c>
      <c r="C43" s="3">
        <v>17704918044</v>
      </c>
      <c r="E43" s="8">
        <f>C43/C66</f>
        <v>1.3691904514702622E-2</v>
      </c>
      <c r="G43" s="3">
        <v>55737704916</v>
      </c>
      <c r="I43" s="8">
        <f>G43/G66</f>
        <v>1.9567282913022222E-2</v>
      </c>
    </row>
    <row r="44" spans="1:9" ht="24">
      <c r="A44" s="2" t="s">
        <v>161</v>
      </c>
      <c r="C44" s="3">
        <v>44262295080</v>
      </c>
      <c r="E44" s="8">
        <f>C44/C66</f>
        <v>3.4229761263556382E-2</v>
      </c>
      <c r="G44" s="3">
        <v>78196721308</v>
      </c>
      <c r="I44" s="8">
        <f>G44/G66</f>
        <v>2.7451746910109338E-2</v>
      </c>
    </row>
    <row r="45" spans="1:9" ht="24">
      <c r="A45" s="2" t="s">
        <v>162</v>
      </c>
      <c r="C45" s="3">
        <v>90724043706</v>
      </c>
      <c r="E45" s="8">
        <f>C45/C66</f>
        <v>7.0160445844663036E-2</v>
      </c>
      <c r="G45" s="3">
        <v>150942622939</v>
      </c>
      <c r="I45" s="8">
        <f>G45/G66</f>
        <v>5.2989928651210244E-2</v>
      </c>
    </row>
    <row r="46" spans="1:9" ht="24">
      <c r="A46" s="2" t="s">
        <v>151</v>
      </c>
      <c r="C46" s="3">
        <v>65211342095</v>
      </c>
      <c r="E46" s="8">
        <f>C46/C66</f>
        <v>5.0430477397376626E-2</v>
      </c>
      <c r="G46" s="3">
        <v>110375276515</v>
      </c>
      <c r="I46" s="8">
        <f>G46/G66</f>
        <v>3.8748352940382529E-2</v>
      </c>
    </row>
    <row r="47" spans="1:9" ht="24">
      <c r="A47" s="2" t="s">
        <v>163</v>
      </c>
      <c r="C47" s="3">
        <v>70444535535</v>
      </c>
      <c r="E47" s="8">
        <f>C47/C66</f>
        <v>5.4477510244937896E-2</v>
      </c>
      <c r="G47" s="3">
        <v>141756010929</v>
      </c>
      <c r="I47" s="8">
        <f>G47/G66</f>
        <v>4.9764875942586127E-2</v>
      </c>
    </row>
    <row r="48" spans="1:9" ht="24">
      <c r="A48" s="2" t="s">
        <v>164</v>
      </c>
      <c r="C48" s="3">
        <v>66393442620</v>
      </c>
      <c r="E48" s="8">
        <f>C48/C66</f>
        <v>5.1344641895334574E-2</v>
      </c>
      <c r="G48" s="3">
        <v>106229508192</v>
      </c>
      <c r="I48" s="8">
        <f>G48/G66</f>
        <v>3.7292939198639102E-2</v>
      </c>
    </row>
    <row r="49" spans="1:9" ht="24">
      <c r="A49" s="2" t="s">
        <v>162</v>
      </c>
      <c r="C49" s="3">
        <v>36885245901</v>
      </c>
      <c r="E49" s="8">
        <f>C49/C66</f>
        <v>2.8524801053736993E-2</v>
      </c>
      <c r="G49" s="3">
        <v>57090163931</v>
      </c>
      <c r="I49" s="8">
        <f>G49/G66</f>
        <v>2.004207727735163E-2</v>
      </c>
    </row>
    <row r="50" spans="1:9" ht="24">
      <c r="A50" s="2" t="s">
        <v>163</v>
      </c>
      <c r="C50" s="3">
        <v>118948087432</v>
      </c>
      <c r="E50" s="8">
        <f>C50/C66</f>
        <v>9.1987201029567381E-2</v>
      </c>
      <c r="G50" s="3">
        <v>178374316927</v>
      </c>
      <c r="I50" s="8">
        <f>G50/G66</f>
        <v>6.2620101222104249E-2</v>
      </c>
    </row>
    <row r="51" spans="1:9" ht="24">
      <c r="A51" s="2" t="s">
        <v>160</v>
      </c>
      <c r="C51" s="3">
        <v>118989071039</v>
      </c>
      <c r="E51" s="8">
        <f>C51/C66</f>
        <v>9.2018895253303271E-2</v>
      </c>
      <c r="G51" s="3">
        <v>178415300534</v>
      </c>
      <c r="I51" s="8">
        <f>G51/G66</f>
        <v>6.2634488930284435E-2</v>
      </c>
    </row>
    <row r="52" spans="1:9" ht="24">
      <c r="A52" s="2" t="s">
        <v>151</v>
      </c>
      <c r="C52" s="3">
        <v>97884153005</v>
      </c>
      <c r="E52" s="8">
        <f>C52/C66</f>
        <v>7.5697637973601781E-2</v>
      </c>
      <c r="G52" s="3">
        <v>135916939889</v>
      </c>
      <c r="I52" s="8">
        <f>G52/G66</f>
        <v>4.7715011220651422E-2</v>
      </c>
    </row>
    <row r="53" spans="1:9" ht="24">
      <c r="A53" s="2" t="s">
        <v>153</v>
      </c>
      <c r="C53" s="3">
        <v>11243730822</v>
      </c>
      <c r="E53" s="8">
        <f>C53/C66</f>
        <v>8.6952161213767441E-3</v>
      </c>
      <c r="G53" s="3">
        <v>15205479452</v>
      </c>
      <c r="I53" s="8">
        <f>G53/G66</f>
        <v>5.338036769074456E-3</v>
      </c>
    </row>
    <row r="54" spans="1:9" ht="24">
      <c r="A54" s="2" t="s">
        <v>165</v>
      </c>
      <c r="C54" s="3">
        <v>32276555132</v>
      </c>
      <c r="E54" s="8">
        <f>C54/C66</f>
        <v>2.4960720508991185E-2</v>
      </c>
      <c r="G54" s="3">
        <v>38219178082</v>
      </c>
      <c r="I54" s="8">
        <f>G54/G66</f>
        <v>1.3417227554681685E-2</v>
      </c>
    </row>
    <row r="55" spans="1:9" ht="24">
      <c r="A55" s="2" t="s">
        <v>153</v>
      </c>
      <c r="C55" s="3">
        <v>23865184519</v>
      </c>
      <c r="E55" s="8">
        <f>C55/C66</f>
        <v>1.8455879143176406E-2</v>
      </c>
      <c r="G55" s="3">
        <v>26242233697</v>
      </c>
      <c r="I55" s="8">
        <f>G55/G66</f>
        <v>9.2126005509681908E-3</v>
      </c>
    </row>
    <row r="56" spans="1:9" ht="24">
      <c r="A56" s="2" t="s">
        <v>165</v>
      </c>
      <c r="C56" s="3">
        <v>59426229480</v>
      </c>
      <c r="E56" s="8">
        <f>C56/C66</f>
        <v>4.5956623898900553E-2</v>
      </c>
      <c r="G56" s="3">
        <v>61407103796</v>
      </c>
      <c r="I56" s="8">
        <f>G56/G66</f>
        <v>2.1557582513605282E-2</v>
      </c>
    </row>
    <row r="57" spans="1:9" ht="24">
      <c r="A57" s="2" t="s">
        <v>153</v>
      </c>
      <c r="C57" s="3">
        <v>33278688520</v>
      </c>
      <c r="E57" s="8">
        <f>C57/C66</f>
        <v>2.5735709392045707E-2</v>
      </c>
      <c r="G57" s="3">
        <v>33278688520</v>
      </c>
      <c r="I57" s="8">
        <f>G57/G66</f>
        <v>1.1682818914530864E-2</v>
      </c>
    </row>
    <row r="58" spans="1:9" ht="24">
      <c r="A58" s="2" t="s">
        <v>164</v>
      </c>
      <c r="C58" s="3">
        <v>39836065572</v>
      </c>
      <c r="E58" s="8">
        <f>C58/C66</f>
        <v>3.0806785137200744E-2</v>
      </c>
      <c r="G58" s="3">
        <v>39836065572</v>
      </c>
      <c r="I58" s="8">
        <f>G58/G66</f>
        <v>1.3984852199489662E-2</v>
      </c>
    </row>
    <row r="59" spans="1:9" ht="24">
      <c r="A59" s="2" t="s">
        <v>157</v>
      </c>
      <c r="C59" s="3">
        <v>38360655736</v>
      </c>
      <c r="E59" s="8">
        <f>C59/C66</f>
        <v>2.9665793095082198E-2</v>
      </c>
      <c r="G59" s="3">
        <v>38360655736</v>
      </c>
      <c r="I59" s="8">
        <f>G59/G66</f>
        <v>1.3466894710619674E-2</v>
      </c>
    </row>
    <row r="60" spans="1:9" ht="24">
      <c r="A60" s="2" t="s">
        <v>151</v>
      </c>
      <c r="C60" s="3">
        <v>40508196720</v>
      </c>
      <c r="E60" s="8">
        <f>C60/C66</f>
        <v>3.1326570401210604E-2</v>
      </c>
      <c r="G60" s="3">
        <v>40508196720</v>
      </c>
      <c r="I60" s="8">
        <f>G60/G66</f>
        <v>1.422081061125762E-2</v>
      </c>
    </row>
    <row r="61" spans="1:9" ht="24">
      <c r="A61" s="2" t="s">
        <v>159</v>
      </c>
      <c r="C61" s="3">
        <v>41598360636</v>
      </c>
      <c r="E61" s="8">
        <f>C61/C66</f>
        <v>3.2169636729230386E-2</v>
      </c>
      <c r="G61" s="3">
        <v>41598360636</v>
      </c>
      <c r="I61" s="8">
        <f>G61/G66</f>
        <v>1.4603523638248739E-2</v>
      </c>
    </row>
    <row r="62" spans="1:9" ht="24">
      <c r="A62" s="2" t="s">
        <v>153</v>
      </c>
      <c r="C62" s="3">
        <v>74877049170</v>
      </c>
      <c r="E62" s="8">
        <f>C62/C66</f>
        <v>5.7905346132102839E-2</v>
      </c>
      <c r="G62" s="3">
        <v>74877049170</v>
      </c>
      <c r="I62" s="8">
        <f>G62/G66</f>
        <v>2.6286342557694443E-2</v>
      </c>
    </row>
    <row r="63" spans="1:9" ht="24">
      <c r="A63" s="2" t="s">
        <v>167</v>
      </c>
      <c r="C63" s="3">
        <v>11092896164</v>
      </c>
      <c r="E63" s="8">
        <f>C63/C66</f>
        <v>8.578569790130738E-3</v>
      </c>
      <c r="G63" s="3">
        <v>11092896164</v>
      </c>
      <c r="I63" s="8">
        <f>G63/G66</f>
        <v>3.8942729682337274E-3</v>
      </c>
    </row>
    <row r="64" spans="1:9" ht="24">
      <c r="A64" s="2" t="s">
        <v>151</v>
      </c>
      <c r="C64" s="3">
        <v>13866120212</v>
      </c>
      <c r="E64" s="8">
        <f>C64/C66</f>
        <v>1.0723212243076796E-2</v>
      </c>
      <c r="G64" s="3">
        <v>13866120212</v>
      </c>
      <c r="I64" s="8">
        <f>G64/G66</f>
        <v>4.8678412127495796E-3</v>
      </c>
    </row>
    <row r="65" spans="1:9" ht="24.75" thickBot="1">
      <c r="A65" s="2" t="s">
        <v>159</v>
      </c>
      <c r="C65" s="3">
        <v>3961748630</v>
      </c>
      <c r="E65" s="8">
        <f>C65/C66</f>
        <v>3.063774925046692E-3</v>
      </c>
      <c r="G65" s="3">
        <v>3961748630</v>
      </c>
      <c r="I65" s="8">
        <f>G65/G66</f>
        <v>1.3908117743691884E-3</v>
      </c>
    </row>
    <row r="66" spans="1:9" ht="23.25" thickBot="1">
      <c r="A66" s="1" t="s">
        <v>34</v>
      </c>
      <c r="C66" s="4">
        <f>SUM(C8:C65)</f>
        <v>1293093888070</v>
      </c>
      <c r="E66" s="13">
        <f>SUM(E8:E65)</f>
        <v>0.99999999999999989</v>
      </c>
      <c r="G66" s="4">
        <f>SUM(G8:G65)</f>
        <v>2848515308117</v>
      </c>
      <c r="I66" s="13">
        <f>SUM(I8:I65)</f>
        <v>0.99999999999999989</v>
      </c>
    </row>
    <row r="67" spans="1:9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6" sqref="A6:A7"/>
    </sheetView>
  </sheetViews>
  <sheetFormatPr defaultRowHeight="22.5"/>
  <cols>
    <col min="1" max="1" width="42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2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</row>
    <row r="3" spans="1:5" ht="24">
      <c r="A3" s="19" t="s">
        <v>168</v>
      </c>
      <c r="B3" s="19" t="s">
        <v>168</v>
      </c>
      <c r="C3" s="19" t="s">
        <v>168</v>
      </c>
      <c r="D3" s="19" t="s">
        <v>168</v>
      </c>
      <c r="E3" s="19" t="s">
        <v>168</v>
      </c>
    </row>
    <row r="4" spans="1:5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</row>
    <row r="5" spans="1:5" ht="25.5">
      <c r="A5" s="18" t="s">
        <v>235</v>
      </c>
      <c r="B5" s="18"/>
      <c r="C5" s="18"/>
      <c r="D5" s="18"/>
      <c r="E5" s="18"/>
    </row>
    <row r="6" spans="1:5" ht="24">
      <c r="A6" s="17" t="s">
        <v>200</v>
      </c>
      <c r="C6" s="17" t="s">
        <v>170</v>
      </c>
      <c r="E6" s="17" t="s">
        <v>6</v>
      </c>
    </row>
    <row r="7" spans="1:5" ht="24">
      <c r="A7" s="17" t="s">
        <v>200</v>
      </c>
      <c r="C7" s="17" t="s">
        <v>148</v>
      </c>
      <c r="E7" s="17" t="s">
        <v>148</v>
      </c>
    </row>
    <row r="8" spans="1:5" ht="24">
      <c r="A8" s="2" t="s">
        <v>201</v>
      </c>
      <c r="C8" s="3">
        <v>0</v>
      </c>
      <c r="E8" s="3">
        <v>18694090</v>
      </c>
    </row>
    <row r="9" spans="1:5" ht="24">
      <c r="A9" s="2" t="s">
        <v>202</v>
      </c>
      <c r="C9" s="3">
        <v>0</v>
      </c>
      <c r="E9" s="3">
        <v>1204371</v>
      </c>
    </row>
    <row r="10" spans="1:5">
      <c r="A10" s="1" t="s">
        <v>34</v>
      </c>
      <c r="C10" s="4">
        <f>SUM(C8:C9)</f>
        <v>0</v>
      </c>
      <c r="E10" s="4">
        <f>SUM(E8:E9)</f>
        <v>19898461</v>
      </c>
    </row>
  </sheetData>
  <mergeCells count="9">
    <mergeCell ref="A2:E2"/>
    <mergeCell ref="A3:E3"/>
    <mergeCell ref="A4:E4"/>
    <mergeCell ref="A6:A7"/>
    <mergeCell ref="C7"/>
    <mergeCell ref="C6"/>
    <mergeCell ref="E7"/>
    <mergeCell ref="E6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9118A-311F-4AB3-BCC1-CADEEDDA778E}">
  <dimension ref="A2:R32"/>
  <sheetViews>
    <sheetView rightToLeft="1" workbookViewId="0">
      <selection activeCell="A5" sqref="A5:R5"/>
    </sheetView>
  </sheetViews>
  <sheetFormatPr defaultRowHeight="22.5"/>
  <cols>
    <col min="1" max="1" width="65.570312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15.1406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0.140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8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</row>
    <row r="3" spans="1:18" ht="24">
      <c r="A3" s="19" t="s">
        <v>168</v>
      </c>
      <c r="B3" s="19" t="s">
        <v>168</v>
      </c>
      <c r="C3" s="19" t="s">
        <v>168</v>
      </c>
      <c r="D3" s="19" t="s">
        <v>168</v>
      </c>
      <c r="E3" s="19" t="s">
        <v>168</v>
      </c>
      <c r="F3" s="19" t="s">
        <v>168</v>
      </c>
      <c r="G3" s="19" t="s">
        <v>168</v>
      </c>
      <c r="H3" s="19" t="s">
        <v>168</v>
      </c>
      <c r="I3" s="19" t="s">
        <v>168</v>
      </c>
      <c r="J3" s="19" t="s">
        <v>168</v>
      </c>
      <c r="K3" s="19" t="s">
        <v>168</v>
      </c>
      <c r="L3" s="19" t="s">
        <v>168</v>
      </c>
      <c r="M3" s="19" t="s">
        <v>168</v>
      </c>
    </row>
    <row r="4" spans="1:18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</row>
    <row r="5" spans="1:18" ht="25.5">
      <c r="A5" s="18" t="s">
        <v>231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24.75" thickBot="1">
      <c r="A6" s="7" t="s">
        <v>169</v>
      </c>
      <c r="C6" s="17" t="s">
        <v>170</v>
      </c>
      <c r="D6" s="17" t="s">
        <v>170</v>
      </c>
      <c r="E6" s="17" t="s">
        <v>170</v>
      </c>
      <c r="F6" s="17" t="s">
        <v>170</v>
      </c>
      <c r="G6" s="17" t="s">
        <v>170</v>
      </c>
      <c r="I6" s="17" t="s">
        <v>171</v>
      </c>
      <c r="J6" s="17" t="s">
        <v>171</v>
      </c>
      <c r="K6" s="17" t="s">
        <v>171</v>
      </c>
      <c r="L6" s="17" t="s">
        <v>171</v>
      </c>
      <c r="M6" s="17" t="s">
        <v>171</v>
      </c>
    </row>
    <row r="7" spans="1:18" ht="24.75" thickBot="1">
      <c r="A7" s="7" t="s">
        <v>172</v>
      </c>
      <c r="C7" s="7" t="s">
        <v>173</v>
      </c>
      <c r="E7" s="7" t="s">
        <v>174</v>
      </c>
      <c r="G7" s="7" t="s">
        <v>175</v>
      </c>
      <c r="I7" s="7" t="s">
        <v>173</v>
      </c>
      <c r="K7" s="7" t="s">
        <v>174</v>
      </c>
      <c r="M7" s="7" t="s">
        <v>175</v>
      </c>
    </row>
    <row r="8" spans="1:18" ht="24">
      <c r="A8" s="2" t="s">
        <v>95</v>
      </c>
      <c r="C8" s="3">
        <v>19242218725</v>
      </c>
      <c r="E8" s="1">
        <v>0</v>
      </c>
      <c r="G8" s="3">
        <v>19242218725</v>
      </c>
      <c r="I8" s="3">
        <v>129014582051</v>
      </c>
      <c r="K8" s="1">
        <v>0</v>
      </c>
      <c r="M8" s="3">
        <f>I8</f>
        <v>129014582051</v>
      </c>
    </row>
    <row r="9" spans="1:18" ht="24">
      <c r="A9" s="2" t="s">
        <v>117</v>
      </c>
      <c r="C9" s="3">
        <v>18575433568</v>
      </c>
      <c r="E9" s="1">
        <v>0</v>
      </c>
      <c r="G9" s="3">
        <v>18575433568</v>
      </c>
      <c r="I9" s="3">
        <v>47928537789</v>
      </c>
      <c r="K9" s="1">
        <v>0</v>
      </c>
      <c r="M9" s="3">
        <f t="shared" ref="M9:M29" si="0">I9</f>
        <v>47928537789</v>
      </c>
    </row>
    <row r="10" spans="1:18" ht="24">
      <c r="A10" s="2" t="s">
        <v>123</v>
      </c>
      <c r="C10" s="3">
        <v>8704063824</v>
      </c>
      <c r="E10" s="1">
        <v>0</v>
      </c>
      <c r="G10" s="3">
        <v>8704063824</v>
      </c>
      <c r="I10" s="3">
        <v>67069893741</v>
      </c>
      <c r="K10" s="1">
        <v>0</v>
      </c>
      <c r="M10" s="3">
        <f t="shared" si="0"/>
        <v>67069893741</v>
      </c>
    </row>
    <row r="11" spans="1:18" ht="24">
      <c r="A11" s="2" t="s">
        <v>114</v>
      </c>
      <c r="C11" s="3">
        <v>104875651435</v>
      </c>
      <c r="E11" s="1">
        <v>0</v>
      </c>
      <c r="G11" s="3">
        <v>104875651435</v>
      </c>
      <c r="I11" s="3">
        <v>287394707192</v>
      </c>
      <c r="K11" s="1">
        <v>0</v>
      </c>
      <c r="M11" s="3">
        <f t="shared" si="0"/>
        <v>287394707192</v>
      </c>
    </row>
    <row r="12" spans="1:18" ht="24">
      <c r="A12" s="2" t="s">
        <v>89</v>
      </c>
      <c r="C12" s="3">
        <v>18668833904</v>
      </c>
      <c r="E12" s="1">
        <v>0</v>
      </c>
      <c r="G12" s="3">
        <v>18668833904</v>
      </c>
      <c r="I12" s="3">
        <v>46144245600</v>
      </c>
      <c r="K12" s="1">
        <v>0</v>
      </c>
      <c r="M12" s="3">
        <f t="shared" si="0"/>
        <v>46144245600</v>
      </c>
    </row>
    <row r="13" spans="1:18" ht="24">
      <c r="A13" s="2" t="s">
        <v>111</v>
      </c>
      <c r="C13" s="3">
        <v>10273526937</v>
      </c>
      <c r="E13" s="1">
        <v>0</v>
      </c>
      <c r="G13" s="3">
        <v>10273526937</v>
      </c>
      <c r="I13" s="3">
        <v>26277647597</v>
      </c>
      <c r="K13" s="1">
        <v>0</v>
      </c>
      <c r="M13" s="3">
        <f t="shared" si="0"/>
        <v>26277647597</v>
      </c>
    </row>
    <row r="14" spans="1:18" ht="24">
      <c r="A14" s="2" t="s">
        <v>109</v>
      </c>
      <c r="C14" s="3">
        <v>45469857802</v>
      </c>
      <c r="E14" s="1">
        <v>0</v>
      </c>
      <c r="G14" s="3">
        <v>45469857802</v>
      </c>
      <c r="I14" s="3">
        <v>118169097605</v>
      </c>
      <c r="K14" s="1">
        <v>0</v>
      </c>
      <c r="M14" s="3">
        <f t="shared" si="0"/>
        <v>118169097605</v>
      </c>
    </row>
    <row r="15" spans="1:18" ht="24">
      <c r="A15" s="2" t="s">
        <v>106</v>
      </c>
      <c r="C15" s="3">
        <v>16296624385</v>
      </c>
      <c r="E15" s="1">
        <v>0</v>
      </c>
      <c r="G15" s="3">
        <v>16296624385</v>
      </c>
      <c r="I15" s="3">
        <v>44300544343</v>
      </c>
      <c r="K15" s="1">
        <v>0</v>
      </c>
      <c r="M15" s="3">
        <f t="shared" si="0"/>
        <v>44300544343</v>
      </c>
    </row>
    <row r="16" spans="1:18" ht="24">
      <c r="A16" s="2" t="s">
        <v>104</v>
      </c>
      <c r="C16" s="3">
        <v>205529917809</v>
      </c>
      <c r="E16" s="1">
        <v>0</v>
      </c>
      <c r="G16" s="3">
        <v>205529917809</v>
      </c>
      <c r="I16" s="3">
        <v>262784145206</v>
      </c>
      <c r="K16" s="1">
        <v>0</v>
      </c>
      <c r="M16" s="3">
        <f t="shared" si="0"/>
        <v>262784145206</v>
      </c>
    </row>
    <row r="17" spans="1:13" ht="24">
      <c r="A17" s="2" t="s">
        <v>101</v>
      </c>
      <c r="C17" s="3">
        <v>3010130138</v>
      </c>
      <c r="E17" s="1">
        <v>0</v>
      </c>
      <c r="G17" s="3">
        <v>3010130138</v>
      </c>
      <c r="I17" s="3">
        <v>30606780823</v>
      </c>
      <c r="K17" s="1">
        <v>0</v>
      </c>
      <c r="M17" s="3">
        <f t="shared" si="0"/>
        <v>30606780823</v>
      </c>
    </row>
    <row r="18" spans="1:13" ht="24">
      <c r="A18" s="2" t="s">
        <v>86</v>
      </c>
      <c r="C18" s="3">
        <v>47602590345</v>
      </c>
      <c r="E18" s="1">
        <v>0</v>
      </c>
      <c r="G18" s="3">
        <v>47602590345</v>
      </c>
      <c r="I18" s="3">
        <v>122986221355</v>
      </c>
      <c r="K18" s="1">
        <v>0</v>
      </c>
      <c r="M18" s="3">
        <f t="shared" si="0"/>
        <v>122986221355</v>
      </c>
    </row>
    <row r="19" spans="1:13" ht="24">
      <c r="A19" s="2" t="s">
        <v>51</v>
      </c>
      <c r="C19" s="3">
        <v>15705717494</v>
      </c>
      <c r="E19" s="1">
        <v>0</v>
      </c>
      <c r="G19" s="3">
        <v>15705717494</v>
      </c>
      <c r="I19" s="3">
        <v>40300176959</v>
      </c>
      <c r="K19" s="1">
        <v>0</v>
      </c>
      <c r="M19" s="3">
        <f t="shared" si="0"/>
        <v>40300176959</v>
      </c>
    </row>
    <row r="20" spans="1:13" ht="24">
      <c r="A20" s="2" t="s">
        <v>98</v>
      </c>
      <c r="C20" s="3">
        <v>25581733476</v>
      </c>
      <c r="E20" s="1">
        <v>0</v>
      </c>
      <c r="G20" s="3">
        <v>25581733476</v>
      </c>
      <c r="I20" s="3">
        <v>69427782302</v>
      </c>
      <c r="K20" s="1">
        <v>0</v>
      </c>
      <c r="M20" s="3">
        <f t="shared" si="0"/>
        <v>69427782302</v>
      </c>
    </row>
    <row r="21" spans="1:13" ht="24">
      <c r="A21" s="2" t="s">
        <v>55</v>
      </c>
      <c r="C21" s="3">
        <v>57741916577</v>
      </c>
      <c r="E21" s="1">
        <v>0</v>
      </c>
      <c r="G21" s="3">
        <v>57741916577</v>
      </c>
      <c r="I21" s="3">
        <v>162382574111</v>
      </c>
      <c r="K21" s="1">
        <v>0</v>
      </c>
      <c r="M21" s="3">
        <f t="shared" si="0"/>
        <v>162382574111</v>
      </c>
    </row>
    <row r="22" spans="1:13" ht="24">
      <c r="A22" s="2" t="s">
        <v>176</v>
      </c>
      <c r="C22" s="3">
        <v>0</v>
      </c>
      <c r="E22" s="1">
        <v>0</v>
      </c>
      <c r="G22" s="3">
        <v>0</v>
      </c>
      <c r="I22" s="3">
        <v>126395605</v>
      </c>
      <c r="K22" s="1">
        <v>0</v>
      </c>
      <c r="M22" s="3">
        <f t="shared" si="0"/>
        <v>126395605</v>
      </c>
    </row>
    <row r="23" spans="1:13" ht="24">
      <c r="A23" s="2" t="s">
        <v>92</v>
      </c>
      <c r="C23" s="3">
        <v>21472602737</v>
      </c>
      <c r="E23" s="1">
        <v>0</v>
      </c>
      <c r="G23" s="3">
        <v>21472602737</v>
      </c>
      <c r="I23" s="3">
        <v>128076103500</v>
      </c>
      <c r="K23" s="1">
        <v>0</v>
      </c>
      <c r="M23" s="3">
        <f t="shared" si="0"/>
        <v>128076103500</v>
      </c>
    </row>
    <row r="24" spans="1:13" ht="24">
      <c r="A24" s="2" t="s">
        <v>120</v>
      </c>
      <c r="C24" s="3">
        <v>1234097461</v>
      </c>
      <c r="E24" s="1">
        <v>0</v>
      </c>
      <c r="G24" s="3">
        <v>1234097461</v>
      </c>
      <c r="I24" s="3">
        <v>20449312912</v>
      </c>
      <c r="K24" s="1">
        <v>0</v>
      </c>
      <c r="M24" s="3">
        <f t="shared" si="0"/>
        <v>20449312912</v>
      </c>
    </row>
    <row r="25" spans="1:13" ht="24">
      <c r="A25" s="2" t="s">
        <v>177</v>
      </c>
      <c r="C25" s="3">
        <v>0</v>
      </c>
      <c r="E25" s="1">
        <v>0</v>
      </c>
      <c r="G25" s="3">
        <v>0</v>
      </c>
      <c r="I25" s="3">
        <v>15466735241</v>
      </c>
      <c r="K25" s="1">
        <v>0</v>
      </c>
      <c r="M25" s="3">
        <f t="shared" si="0"/>
        <v>15466735241</v>
      </c>
    </row>
    <row r="26" spans="1:13" ht="24">
      <c r="A26" s="2" t="s">
        <v>178</v>
      </c>
      <c r="C26" s="3">
        <v>0</v>
      </c>
      <c r="E26" s="1">
        <v>0</v>
      </c>
      <c r="G26" s="3">
        <v>0</v>
      </c>
      <c r="I26" s="3">
        <v>1125228633</v>
      </c>
      <c r="K26" s="1">
        <v>0</v>
      </c>
      <c r="M26" s="3">
        <f t="shared" si="0"/>
        <v>1125228633</v>
      </c>
    </row>
    <row r="27" spans="1:13" ht="24">
      <c r="A27" s="2" t="s">
        <v>179</v>
      </c>
      <c r="C27" s="3">
        <v>0</v>
      </c>
      <c r="E27" s="1">
        <v>0</v>
      </c>
      <c r="G27" s="3">
        <v>0</v>
      </c>
      <c r="I27" s="3">
        <v>241842974</v>
      </c>
      <c r="K27" s="1">
        <v>0</v>
      </c>
      <c r="M27" s="3">
        <f t="shared" si="0"/>
        <v>241842974</v>
      </c>
    </row>
    <row r="28" spans="1:13" ht="24">
      <c r="A28" s="2" t="s">
        <v>207</v>
      </c>
      <c r="C28" s="3">
        <v>256649400</v>
      </c>
      <c r="E28" s="1">
        <v>0</v>
      </c>
      <c r="G28" s="3">
        <f>C28</f>
        <v>256649400</v>
      </c>
      <c r="I28" s="3">
        <v>1300356960</v>
      </c>
      <c r="K28" s="1">
        <v>0</v>
      </c>
      <c r="M28" s="3">
        <f>I28</f>
        <v>1300356960</v>
      </c>
    </row>
    <row r="29" spans="1:13" ht="24.75" thickBot="1">
      <c r="A29" s="2" t="s">
        <v>208</v>
      </c>
      <c r="C29" s="3">
        <v>5646666660</v>
      </c>
      <c r="E29" s="1">
        <v>0</v>
      </c>
      <c r="G29" s="3">
        <f>C29</f>
        <v>5646666660</v>
      </c>
      <c r="I29" s="3">
        <v>14116666650</v>
      </c>
      <c r="K29" s="1">
        <v>0</v>
      </c>
      <c r="M29" s="3">
        <f t="shared" si="0"/>
        <v>14116666650</v>
      </c>
    </row>
    <row r="30" spans="1:13" ht="23.25" thickBot="1">
      <c r="A30" s="1" t="s">
        <v>34</v>
      </c>
      <c r="C30" s="4">
        <f>SUM(C8:C29)</f>
        <v>625888232677</v>
      </c>
      <c r="E30" s="4">
        <f>SUM(E8:E29)</f>
        <v>0</v>
      </c>
      <c r="G30" s="4">
        <f>SUM(G8:G29)</f>
        <v>625888232677</v>
      </c>
      <c r="I30" s="4">
        <f>SUM(I8:I29)</f>
        <v>1635689579149</v>
      </c>
      <c r="K30" s="4">
        <f>SUM(K8:K29)</f>
        <v>0</v>
      </c>
      <c r="M30" s="4">
        <f>SUM(M8:M29)</f>
        <v>1635689579149</v>
      </c>
    </row>
    <row r="31" spans="1:13" ht="23.25" thickTop="1">
      <c r="G31" s="3"/>
      <c r="I31" s="3"/>
    </row>
    <row r="32" spans="1:13">
      <c r="I32" s="3"/>
    </row>
  </sheetData>
  <mergeCells count="6">
    <mergeCell ref="A2:M2"/>
    <mergeCell ref="A3:M3"/>
    <mergeCell ref="A4:M4"/>
    <mergeCell ref="C6:G6"/>
    <mergeCell ref="I6:M6"/>
    <mergeCell ref="A5:R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67"/>
  <sheetViews>
    <sheetView rightToLeft="1" workbookViewId="0">
      <selection activeCell="A5" sqref="A5:L5"/>
    </sheetView>
  </sheetViews>
  <sheetFormatPr defaultRowHeight="22.5"/>
  <cols>
    <col min="1" max="1" width="38.570312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15.1406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</row>
    <row r="3" spans="1:13" ht="24">
      <c r="A3" s="19" t="s">
        <v>168</v>
      </c>
      <c r="B3" s="19" t="s">
        <v>168</v>
      </c>
      <c r="C3" s="19" t="s">
        <v>168</v>
      </c>
      <c r="D3" s="19" t="s">
        <v>168</v>
      </c>
      <c r="E3" s="19" t="s">
        <v>168</v>
      </c>
      <c r="F3" s="19" t="s">
        <v>168</v>
      </c>
      <c r="G3" s="19" t="s">
        <v>168</v>
      </c>
      <c r="H3" s="19" t="s">
        <v>168</v>
      </c>
      <c r="I3" s="19" t="s">
        <v>168</v>
      </c>
      <c r="J3" s="19" t="s">
        <v>168</v>
      </c>
      <c r="K3" s="19" t="s">
        <v>168</v>
      </c>
      <c r="L3" s="19" t="s">
        <v>168</v>
      </c>
      <c r="M3" s="19" t="s">
        <v>168</v>
      </c>
    </row>
    <row r="4" spans="1:13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</row>
    <row r="5" spans="1:13" ht="25.5">
      <c r="A5" s="18" t="s">
        <v>232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3" ht="24.75" thickBot="1">
      <c r="A6" s="7" t="s">
        <v>169</v>
      </c>
      <c r="C6" s="17" t="s">
        <v>170</v>
      </c>
      <c r="D6" s="17" t="s">
        <v>170</v>
      </c>
      <c r="E6" s="17" t="s">
        <v>170</v>
      </c>
      <c r="F6" s="17" t="s">
        <v>170</v>
      </c>
      <c r="G6" s="17" t="s">
        <v>170</v>
      </c>
      <c r="I6" s="17" t="s">
        <v>171</v>
      </c>
      <c r="J6" s="17" t="s">
        <v>171</v>
      </c>
      <c r="K6" s="17" t="s">
        <v>171</v>
      </c>
      <c r="L6" s="17" t="s">
        <v>171</v>
      </c>
      <c r="M6" s="17" t="s">
        <v>171</v>
      </c>
    </row>
    <row r="7" spans="1:13" ht="24.75" thickBot="1">
      <c r="A7" s="17" t="s">
        <v>172</v>
      </c>
      <c r="C7" s="17" t="s">
        <v>173</v>
      </c>
      <c r="E7" s="17" t="s">
        <v>174</v>
      </c>
      <c r="G7" s="17" t="s">
        <v>175</v>
      </c>
      <c r="I7" s="17" t="s">
        <v>173</v>
      </c>
      <c r="K7" s="17" t="s">
        <v>174</v>
      </c>
      <c r="M7" s="17" t="s">
        <v>175</v>
      </c>
    </row>
    <row r="8" spans="1:13" ht="24">
      <c r="A8" s="2" t="s">
        <v>180</v>
      </c>
      <c r="C8" s="3">
        <v>0</v>
      </c>
      <c r="E8" s="1">
        <v>0</v>
      </c>
      <c r="G8" s="3">
        <f>C8-E8</f>
        <v>0</v>
      </c>
      <c r="I8" s="3">
        <v>349067</v>
      </c>
      <c r="K8" s="1">
        <v>0</v>
      </c>
      <c r="M8" s="3">
        <f>I8-K8</f>
        <v>349067</v>
      </c>
    </row>
    <row r="9" spans="1:13" ht="24">
      <c r="A9" s="2" t="s">
        <v>180</v>
      </c>
      <c r="C9" s="3">
        <v>0</v>
      </c>
      <c r="E9" s="1">
        <v>0</v>
      </c>
      <c r="G9" s="3">
        <f t="shared" ref="G9:G65" si="0">C9-E9</f>
        <v>0</v>
      </c>
      <c r="I9" s="3">
        <v>190000</v>
      </c>
      <c r="K9" s="1">
        <v>0</v>
      </c>
      <c r="M9" s="3">
        <f t="shared" ref="M9:M65" si="1">I9-K9</f>
        <v>190000</v>
      </c>
    </row>
    <row r="10" spans="1:13" ht="24">
      <c r="A10" s="2" t="s">
        <v>181</v>
      </c>
      <c r="C10" s="3">
        <v>0</v>
      </c>
      <c r="E10" s="1">
        <v>0</v>
      </c>
      <c r="G10" s="3">
        <f t="shared" si="0"/>
        <v>0</v>
      </c>
      <c r="I10" s="3">
        <v>1292751592</v>
      </c>
      <c r="K10" s="1">
        <v>0</v>
      </c>
      <c r="M10" s="3">
        <f t="shared" si="1"/>
        <v>1292751592</v>
      </c>
    </row>
    <row r="11" spans="1:13" ht="24">
      <c r="A11" s="2" t="s">
        <v>182</v>
      </c>
      <c r="C11" s="3">
        <v>0</v>
      </c>
      <c r="E11" s="1">
        <v>0</v>
      </c>
      <c r="G11" s="3">
        <f t="shared" si="0"/>
        <v>0</v>
      </c>
      <c r="I11" s="3">
        <v>201441</v>
      </c>
      <c r="K11" s="1">
        <v>0</v>
      </c>
      <c r="M11" s="3">
        <f t="shared" si="1"/>
        <v>201441</v>
      </c>
    </row>
    <row r="12" spans="1:13" ht="24">
      <c r="A12" s="2" t="s">
        <v>151</v>
      </c>
      <c r="C12" s="3">
        <v>2705</v>
      </c>
      <c r="E12" s="1">
        <v>0</v>
      </c>
      <c r="G12" s="3">
        <f t="shared" si="0"/>
        <v>2705</v>
      </c>
      <c r="I12" s="3">
        <v>8810333</v>
      </c>
      <c r="K12" s="1">
        <v>0</v>
      </c>
      <c r="M12" s="3">
        <f t="shared" si="1"/>
        <v>8810333</v>
      </c>
    </row>
    <row r="13" spans="1:13" ht="24">
      <c r="A13" s="2" t="s">
        <v>151</v>
      </c>
      <c r="C13" s="3">
        <v>0</v>
      </c>
      <c r="E13" s="1">
        <v>0</v>
      </c>
      <c r="G13" s="3">
        <f t="shared" si="0"/>
        <v>0</v>
      </c>
      <c r="I13" s="3">
        <v>10476072456</v>
      </c>
      <c r="K13" s="1">
        <v>0</v>
      </c>
      <c r="M13" s="3">
        <f t="shared" si="1"/>
        <v>10476072456</v>
      </c>
    </row>
    <row r="14" spans="1:13" ht="24">
      <c r="A14" s="2" t="s">
        <v>152</v>
      </c>
      <c r="C14" s="3">
        <v>79460</v>
      </c>
      <c r="E14" s="3">
        <v>0</v>
      </c>
      <c r="G14" s="3">
        <f t="shared" si="0"/>
        <v>79460</v>
      </c>
      <c r="I14" s="3">
        <v>653154</v>
      </c>
      <c r="K14" s="1">
        <v>0</v>
      </c>
      <c r="M14" s="3">
        <f t="shared" si="1"/>
        <v>653154</v>
      </c>
    </row>
    <row r="15" spans="1:13" ht="24">
      <c r="A15" s="2" t="s">
        <v>152</v>
      </c>
      <c r="C15" s="3">
        <v>0</v>
      </c>
      <c r="E15" s="3">
        <v>0</v>
      </c>
      <c r="G15" s="3">
        <f t="shared" si="0"/>
        <v>0</v>
      </c>
      <c r="I15" s="3">
        <v>9767383766</v>
      </c>
      <c r="K15" s="1">
        <v>0</v>
      </c>
      <c r="M15" s="3">
        <f t="shared" si="1"/>
        <v>9767383766</v>
      </c>
    </row>
    <row r="16" spans="1:13" ht="24">
      <c r="A16" s="2" t="s">
        <v>153</v>
      </c>
      <c r="C16" s="3">
        <v>725335739</v>
      </c>
      <c r="E16" s="3">
        <v>-8682358</v>
      </c>
      <c r="G16" s="3">
        <f t="shared" si="0"/>
        <v>734018097</v>
      </c>
      <c r="I16" s="3">
        <v>18452602731</v>
      </c>
      <c r="K16" s="1">
        <v>0</v>
      </c>
      <c r="M16" s="3">
        <f t="shared" si="1"/>
        <v>18452602731</v>
      </c>
    </row>
    <row r="17" spans="1:13" ht="24">
      <c r="A17" s="2" t="s">
        <v>153</v>
      </c>
      <c r="C17" s="3">
        <v>442972919</v>
      </c>
      <c r="E17" s="3">
        <v>-7644615</v>
      </c>
      <c r="G17" s="3">
        <f t="shared" si="0"/>
        <v>450617534</v>
      </c>
      <c r="I17" s="3">
        <v>11278082188</v>
      </c>
      <c r="K17" s="1">
        <v>0</v>
      </c>
      <c r="M17" s="3">
        <f t="shared" si="1"/>
        <v>11278082188</v>
      </c>
    </row>
    <row r="18" spans="1:13" ht="24">
      <c r="A18" s="2" t="s">
        <v>151</v>
      </c>
      <c r="C18" s="3">
        <v>0</v>
      </c>
      <c r="E18" s="3">
        <v>0</v>
      </c>
      <c r="G18" s="3">
        <f t="shared" si="0"/>
        <v>0</v>
      </c>
      <c r="I18" s="3">
        <v>8334942725</v>
      </c>
      <c r="K18" s="1">
        <v>0</v>
      </c>
      <c r="M18" s="3">
        <f t="shared" si="1"/>
        <v>8334942725</v>
      </c>
    </row>
    <row r="19" spans="1:13" ht="24">
      <c r="A19" s="2" t="s">
        <v>156</v>
      </c>
      <c r="C19" s="3">
        <v>0</v>
      </c>
      <c r="E19" s="3">
        <v>0</v>
      </c>
      <c r="G19" s="3">
        <f t="shared" si="0"/>
        <v>0</v>
      </c>
      <c r="I19" s="3">
        <v>7733606557</v>
      </c>
      <c r="K19" s="1">
        <v>0</v>
      </c>
      <c r="M19" s="3">
        <f t="shared" si="1"/>
        <v>7733606557</v>
      </c>
    </row>
    <row r="20" spans="1:13" ht="24">
      <c r="A20" s="2" t="s">
        <v>151</v>
      </c>
      <c r="C20" s="3">
        <v>0</v>
      </c>
      <c r="E20" s="3">
        <v>0</v>
      </c>
      <c r="G20" s="3">
        <f t="shared" si="0"/>
        <v>0</v>
      </c>
      <c r="I20" s="3">
        <v>1008333327</v>
      </c>
      <c r="K20" s="1">
        <v>0</v>
      </c>
      <c r="M20" s="3">
        <f t="shared" si="1"/>
        <v>1008333327</v>
      </c>
    </row>
    <row r="21" spans="1:13" ht="24">
      <c r="A21" s="2" t="s">
        <v>154</v>
      </c>
      <c r="C21" s="3">
        <v>2431</v>
      </c>
      <c r="E21" s="3">
        <v>0</v>
      </c>
      <c r="G21" s="3">
        <f t="shared" si="0"/>
        <v>2431</v>
      </c>
      <c r="I21" s="3">
        <v>50011</v>
      </c>
      <c r="K21" s="1">
        <v>0</v>
      </c>
      <c r="M21" s="3">
        <f t="shared" si="1"/>
        <v>50011</v>
      </c>
    </row>
    <row r="22" spans="1:13" ht="24">
      <c r="A22" s="2" t="s">
        <v>154</v>
      </c>
      <c r="C22" s="3">
        <v>0</v>
      </c>
      <c r="E22" s="3">
        <v>0</v>
      </c>
      <c r="G22" s="3">
        <f t="shared" si="0"/>
        <v>0</v>
      </c>
      <c r="I22" s="3">
        <v>2943442623</v>
      </c>
      <c r="K22" s="1">
        <v>0</v>
      </c>
      <c r="M22" s="3">
        <f t="shared" si="1"/>
        <v>2943442623</v>
      </c>
    </row>
    <row r="23" spans="1:13" ht="24">
      <c r="A23" s="2" t="s">
        <v>154</v>
      </c>
      <c r="C23" s="3">
        <v>0</v>
      </c>
      <c r="E23" s="3">
        <v>0</v>
      </c>
      <c r="G23" s="3">
        <f t="shared" si="0"/>
        <v>0</v>
      </c>
      <c r="I23" s="3">
        <v>1785245900</v>
      </c>
      <c r="K23" s="1">
        <v>0</v>
      </c>
      <c r="M23" s="3">
        <f t="shared" si="1"/>
        <v>1785245900</v>
      </c>
    </row>
    <row r="24" spans="1:13" ht="24">
      <c r="A24" s="2" t="s">
        <v>155</v>
      </c>
      <c r="C24" s="3">
        <v>4568</v>
      </c>
      <c r="E24" s="3">
        <v>0</v>
      </c>
      <c r="G24" s="3">
        <f t="shared" si="0"/>
        <v>4568</v>
      </c>
      <c r="I24" s="3">
        <v>494921</v>
      </c>
      <c r="K24" s="1">
        <v>0</v>
      </c>
      <c r="M24" s="3">
        <f t="shared" si="1"/>
        <v>494921</v>
      </c>
    </row>
    <row r="25" spans="1:13" ht="24">
      <c r="A25" s="2" t="s">
        <v>153</v>
      </c>
      <c r="C25" s="3">
        <v>3577</v>
      </c>
      <c r="E25" s="3">
        <v>0</v>
      </c>
      <c r="G25" s="3">
        <f t="shared" si="0"/>
        <v>3577</v>
      </c>
      <c r="I25" s="3">
        <v>1976759</v>
      </c>
      <c r="K25" s="1">
        <v>0</v>
      </c>
      <c r="M25" s="3">
        <f t="shared" si="1"/>
        <v>1976759</v>
      </c>
    </row>
    <row r="26" spans="1:13" ht="24">
      <c r="A26" s="2" t="s">
        <v>156</v>
      </c>
      <c r="C26" s="3">
        <v>9577785921</v>
      </c>
      <c r="E26" s="1">
        <v>0</v>
      </c>
      <c r="G26" s="3">
        <f t="shared" si="0"/>
        <v>9577785921</v>
      </c>
      <c r="I26" s="3">
        <v>84600151361</v>
      </c>
      <c r="K26" s="1">
        <v>0</v>
      </c>
      <c r="M26" s="3">
        <f t="shared" si="1"/>
        <v>84600151361</v>
      </c>
    </row>
    <row r="27" spans="1:13" ht="24">
      <c r="A27" s="2" t="s">
        <v>154</v>
      </c>
      <c r="C27" s="3">
        <v>0</v>
      </c>
      <c r="E27" s="1">
        <v>0</v>
      </c>
      <c r="G27" s="3">
        <f t="shared" si="0"/>
        <v>0</v>
      </c>
      <c r="I27" s="3">
        <v>13094262295</v>
      </c>
      <c r="K27" s="1">
        <v>0</v>
      </c>
      <c r="M27" s="3">
        <f t="shared" si="1"/>
        <v>13094262295</v>
      </c>
    </row>
    <row r="28" spans="1:13" ht="24">
      <c r="A28" s="2" t="s">
        <v>153</v>
      </c>
      <c r="C28" s="3">
        <v>9691593700</v>
      </c>
      <c r="E28" s="3">
        <v>-109799984</v>
      </c>
      <c r="G28" s="3">
        <f t="shared" si="0"/>
        <v>9801393684</v>
      </c>
      <c r="I28" s="3">
        <v>77260273970</v>
      </c>
      <c r="K28" s="1">
        <v>0</v>
      </c>
      <c r="M28" s="3">
        <f t="shared" si="1"/>
        <v>77260273970</v>
      </c>
    </row>
    <row r="29" spans="1:13" ht="24">
      <c r="A29" s="2" t="s">
        <v>151</v>
      </c>
      <c r="C29" s="3">
        <v>0</v>
      </c>
      <c r="E29" s="3">
        <v>0</v>
      </c>
      <c r="G29" s="3">
        <f t="shared" si="0"/>
        <v>0</v>
      </c>
      <c r="I29" s="3">
        <v>50802732235</v>
      </c>
      <c r="K29" s="1">
        <v>0</v>
      </c>
      <c r="M29" s="3">
        <f t="shared" si="1"/>
        <v>50802732235</v>
      </c>
    </row>
    <row r="30" spans="1:13" ht="24">
      <c r="A30" s="2" t="s">
        <v>160</v>
      </c>
      <c r="C30" s="3">
        <v>0</v>
      </c>
      <c r="E30" s="3">
        <v>0</v>
      </c>
      <c r="G30" s="3">
        <f t="shared" si="0"/>
        <v>0</v>
      </c>
      <c r="I30" s="3">
        <v>55737704916</v>
      </c>
      <c r="K30" s="1">
        <v>0</v>
      </c>
      <c r="M30" s="3">
        <f t="shared" si="1"/>
        <v>55737704916</v>
      </c>
    </row>
    <row r="31" spans="1:13" ht="24">
      <c r="A31" s="2" t="s">
        <v>157</v>
      </c>
      <c r="C31" s="3">
        <v>2982282</v>
      </c>
      <c r="E31" s="3">
        <v>0</v>
      </c>
      <c r="G31" s="3">
        <f t="shared" si="0"/>
        <v>2982282</v>
      </c>
      <c r="I31" s="3">
        <v>2982282</v>
      </c>
      <c r="K31" s="1">
        <v>0</v>
      </c>
      <c r="M31" s="3">
        <f t="shared" si="1"/>
        <v>2982282</v>
      </c>
    </row>
    <row r="32" spans="1:13" ht="24">
      <c r="A32" s="2" t="s">
        <v>157</v>
      </c>
      <c r="C32" s="3">
        <v>0</v>
      </c>
      <c r="E32" s="3">
        <v>0</v>
      </c>
      <c r="G32" s="3">
        <f t="shared" si="0"/>
        <v>0</v>
      </c>
      <c r="I32" s="3">
        <v>36885245900</v>
      </c>
      <c r="K32" s="1">
        <v>0</v>
      </c>
      <c r="M32" s="3">
        <f t="shared" si="1"/>
        <v>36885245900</v>
      </c>
    </row>
    <row r="33" spans="1:13" ht="24">
      <c r="A33" s="2" t="s">
        <v>153</v>
      </c>
      <c r="C33" s="3">
        <v>9839434108</v>
      </c>
      <c r="E33" s="3">
        <v>-50732671</v>
      </c>
      <c r="G33" s="3">
        <f t="shared" si="0"/>
        <v>9890166779</v>
      </c>
      <c r="I33" s="3">
        <v>55890410955</v>
      </c>
      <c r="K33" s="1">
        <v>0</v>
      </c>
      <c r="M33" s="3">
        <f t="shared" si="1"/>
        <v>55890410955</v>
      </c>
    </row>
    <row r="34" spans="1:13" ht="24">
      <c r="A34" s="2" t="s">
        <v>159</v>
      </c>
      <c r="C34" s="3">
        <v>0</v>
      </c>
      <c r="E34" s="3">
        <v>0</v>
      </c>
      <c r="G34" s="3">
        <f t="shared" si="0"/>
        <v>0</v>
      </c>
      <c r="I34" s="3">
        <v>40150546447</v>
      </c>
      <c r="K34" s="1">
        <v>0</v>
      </c>
      <c r="M34" s="3">
        <f t="shared" si="1"/>
        <v>40150546447</v>
      </c>
    </row>
    <row r="35" spans="1:13" ht="24">
      <c r="A35" s="2" t="s">
        <v>160</v>
      </c>
      <c r="C35" s="3">
        <v>0</v>
      </c>
      <c r="E35" s="3">
        <v>0</v>
      </c>
      <c r="G35" s="3">
        <f t="shared" si="0"/>
        <v>0</v>
      </c>
      <c r="I35" s="3">
        <v>78688524591</v>
      </c>
      <c r="K35" s="1">
        <v>0</v>
      </c>
      <c r="M35" s="3">
        <f t="shared" si="1"/>
        <v>78688524591</v>
      </c>
    </row>
    <row r="36" spans="1:13" ht="24">
      <c r="A36" s="2" t="s">
        <v>151</v>
      </c>
      <c r="C36" s="3">
        <v>0</v>
      </c>
      <c r="E36" s="3">
        <v>0</v>
      </c>
      <c r="G36" s="3">
        <f t="shared" si="0"/>
        <v>0</v>
      </c>
      <c r="I36" s="3">
        <v>73745901638</v>
      </c>
      <c r="K36" s="1">
        <v>0</v>
      </c>
      <c r="M36" s="3">
        <f t="shared" si="1"/>
        <v>73745901638</v>
      </c>
    </row>
    <row r="37" spans="1:13" ht="24">
      <c r="A37" s="2" t="s">
        <v>183</v>
      </c>
      <c r="C37" s="3">
        <v>0</v>
      </c>
      <c r="E37" s="3">
        <v>0</v>
      </c>
      <c r="G37" s="3">
        <f t="shared" si="0"/>
        <v>0</v>
      </c>
      <c r="I37" s="3">
        <v>49795081965</v>
      </c>
      <c r="K37" s="1">
        <v>0</v>
      </c>
      <c r="M37" s="3">
        <f t="shared" si="1"/>
        <v>49795081965</v>
      </c>
    </row>
    <row r="38" spans="1:13" ht="24">
      <c r="A38" s="2" t="s">
        <v>153</v>
      </c>
      <c r="C38" s="3">
        <v>12748708747</v>
      </c>
      <c r="E38" s="3">
        <v>-235634891</v>
      </c>
      <c r="G38" s="3">
        <f t="shared" si="0"/>
        <v>12984343638</v>
      </c>
      <c r="I38" s="3">
        <v>95342465752</v>
      </c>
      <c r="K38" s="1">
        <v>0</v>
      </c>
      <c r="M38" s="3">
        <f t="shared" si="1"/>
        <v>95342465752</v>
      </c>
    </row>
    <row r="39" spans="1:13" ht="24">
      <c r="A39" s="2" t="s">
        <v>158</v>
      </c>
      <c r="C39" s="3">
        <v>44262295080</v>
      </c>
      <c r="E39" s="3">
        <v>0</v>
      </c>
      <c r="G39" s="3">
        <f t="shared" si="0"/>
        <v>44262295080</v>
      </c>
      <c r="I39" s="3">
        <v>120983606552</v>
      </c>
      <c r="K39" s="1">
        <v>0</v>
      </c>
      <c r="M39" s="3">
        <f t="shared" si="1"/>
        <v>120983606552</v>
      </c>
    </row>
    <row r="40" spans="1:13" ht="24">
      <c r="A40" s="2" t="s">
        <v>159</v>
      </c>
      <c r="C40" s="3">
        <v>14922677601</v>
      </c>
      <c r="E40" s="3">
        <v>-219242982</v>
      </c>
      <c r="G40" s="3">
        <f t="shared" si="0"/>
        <v>15141920583</v>
      </c>
      <c r="I40" s="3">
        <v>166337978141</v>
      </c>
      <c r="K40" s="1">
        <v>0</v>
      </c>
      <c r="M40" s="3">
        <f t="shared" si="1"/>
        <v>166337978141</v>
      </c>
    </row>
    <row r="41" spans="1:13" ht="24">
      <c r="A41" s="2" t="s">
        <v>151</v>
      </c>
      <c r="C41" s="3">
        <v>11401639358</v>
      </c>
      <c r="E41" s="3">
        <v>0</v>
      </c>
      <c r="G41" s="3">
        <f t="shared" si="0"/>
        <v>11401639358</v>
      </c>
      <c r="I41" s="3">
        <v>57357923495</v>
      </c>
      <c r="K41" s="1">
        <v>0</v>
      </c>
      <c r="M41" s="3">
        <f t="shared" si="1"/>
        <v>57357923495</v>
      </c>
    </row>
    <row r="42" spans="1:13" ht="24">
      <c r="A42" s="2" t="s">
        <v>151</v>
      </c>
      <c r="C42" s="3">
        <v>27839754104</v>
      </c>
      <c r="E42" s="3">
        <v>0</v>
      </c>
      <c r="G42" s="3">
        <f t="shared" si="0"/>
        <v>27839754104</v>
      </c>
      <c r="I42" s="3">
        <v>87265983604</v>
      </c>
      <c r="K42" s="3">
        <v>0</v>
      </c>
      <c r="M42" s="3">
        <f t="shared" si="1"/>
        <v>87265983604</v>
      </c>
    </row>
    <row r="43" spans="1:13" ht="24">
      <c r="A43" s="2" t="s">
        <v>160</v>
      </c>
      <c r="C43" s="3">
        <v>17704918044</v>
      </c>
      <c r="E43" s="3">
        <v>-7228212</v>
      </c>
      <c r="G43" s="3">
        <f t="shared" si="0"/>
        <v>17712146256</v>
      </c>
      <c r="I43" s="3">
        <v>55737704916</v>
      </c>
      <c r="K43" s="3">
        <v>0</v>
      </c>
      <c r="M43" s="3">
        <f t="shared" si="1"/>
        <v>55737704916</v>
      </c>
    </row>
    <row r="44" spans="1:13" ht="24">
      <c r="A44" s="2" t="s">
        <v>161</v>
      </c>
      <c r="C44" s="3">
        <v>44262295080</v>
      </c>
      <c r="E44" s="3">
        <v>0</v>
      </c>
      <c r="G44" s="3">
        <f t="shared" si="0"/>
        <v>44262295080</v>
      </c>
      <c r="I44" s="3">
        <v>78196721308</v>
      </c>
      <c r="K44" s="3">
        <v>0</v>
      </c>
      <c r="M44" s="3">
        <f t="shared" si="1"/>
        <v>78196721308</v>
      </c>
    </row>
    <row r="45" spans="1:13" ht="24">
      <c r="A45" s="2" t="s">
        <v>162</v>
      </c>
      <c r="C45" s="3">
        <v>90724043706</v>
      </c>
      <c r="E45" s="3">
        <v>59059520</v>
      </c>
      <c r="G45" s="3">
        <f t="shared" si="0"/>
        <v>90664984186</v>
      </c>
      <c r="I45" s="3">
        <v>150942622939</v>
      </c>
      <c r="K45" s="3">
        <v>59059520</v>
      </c>
      <c r="M45" s="3">
        <f t="shared" si="1"/>
        <v>150883563419</v>
      </c>
    </row>
    <row r="46" spans="1:13" ht="24">
      <c r="A46" s="2" t="s">
        <v>151</v>
      </c>
      <c r="C46" s="3">
        <v>65211342095</v>
      </c>
      <c r="E46" s="1">
        <v>0</v>
      </c>
      <c r="G46" s="3">
        <f t="shared" si="0"/>
        <v>65211342095</v>
      </c>
      <c r="I46" s="3">
        <v>110375276515</v>
      </c>
      <c r="K46" s="3">
        <v>0</v>
      </c>
      <c r="M46" s="3">
        <f t="shared" si="1"/>
        <v>110375276515</v>
      </c>
    </row>
    <row r="47" spans="1:13" ht="24">
      <c r="A47" s="2" t="s">
        <v>163</v>
      </c>
      <c r="C47" s="3">
        <v>70444535535</v>
      </c>
      <c r="E47" s="3">
        <v>-727058069</v>
      </c>
      <c r="G47" s="3">
        <f t="shared" si="0"/>
        <v>71171593604</v>
      </c>
      <c r="I47" s="3">
        <v>141756010929</v>
      </c>
      <c r="K47" s="3">
        <v>0</v>
      </c>
      <c r="M47" s="3">
        <f t="shared" si="1"/>
        <v>141756010929</v>
      </c>
    </row>
    <row r="48" spans="1:13" ht="24">
      <c r="A48" s="2" t="s">
        <v>164</v>
      </c>
      <c r="C48" s="3">
        <v>66393442620</v>
      </c>
      <c r="E48" s="3">
        <v>0</v>
      </c>
      <c r="G48" s="3">
        <f t="shared" si="0"/>
        <v>66393442620</v>
      </c>
      <c r="I48" s="3">
        <v>106229508192</v>
      </c>
      <c r="K48" s="1">
        <v>0</v>
      </c>
      <c r="M48" s="3">
        <f t="shared" si="1"/>
        <v>106229508192</v>
      </c>
    </row>
    <row r="49" spans="1:13" ht="24">
      <c r="A49" s="2" t="s">
        <v>162</v>
      </c>
      <c r="C49" s="3">
        <v>36885245901</v>
      </c>
      <c r="E49" s="3">
        <v>0</v>
      </c>
      <c r="G49" s="3">
        <f t="shared" si="0"/>
        <v>36885245901</v>
      </c>
      <c r="I49" s="3">
        <v>57090163931</v>
      </c>
      <c r="K49" s="3">
        <v>221672073</v>
      </c>
      <c r="M49" s="3">
        <f t="shared" si="1"/>
        <v>56868491858</v>
      </c>
    </row>
    <row r="50" spans="1:13" ht="24">
      <c r="A50" s="2" t="s">
        <v>163</v>
      </c>
      <c r="C50" s="3">
        <v>118948087432</v>
      </c>
      <c r="E50" s="3">
        <v>-49596680</v>
      </c>
      <c r="G50" s="3">
        <f t="shared" si="0"/>
        <v>118997684112</v>
      </c>
      <c r="I50" s="3">
        <v>178374316927</v>
      </c>
      <c r="K50" s="3">
        <v>694353527</v>
      </c>
      <c r="M50" s="3">
        <f t="shared" si="1"/>
        <v>177679963400</v>
      </c>
    </row>
    <row r="51" spans="1:13" ht="24">
      <c r="A51" s="2" t="s">
        <v>160</v>
      </c>
      <c r="C51" s="3">
        <v>118989071039</v>
      </c>
      <c r="E51" s="3">
        <v>-49596680</v>
      </c>
      <c r="G51" s="3">
        <f t="shared" si="0"/>
        <v>119038667719</v>
      </c>
      <c r="I51" s="3">
        <v>178415300534</v>
      </c>
      <c r="K51" s="3">
        <v>694353527</v>
      </c>
      <c r="M51" s="3">
        <f t="shared" si="1"/>
        <v>177720947007</v>
      </c>
    </row>
    <row r="52" spans="1:13" ht="24">
      <c r="A52" s="2" t="s">
        <v>151</v>
      </c>
      <c r="C52" s="3">
        <v>97884153005</v>
      </c>
      <c r="E52" s="3">
        <v>0</v>
      </c>
      <c r="G52" s="3">
        <f t="shared" si="0"/>
        <v>97884153005</v>
      </c>
      <c r="I52" s="3">
        <v>135916939889</v>
      </c>
      <c r="K52" s="3">
        <v>0</v>
      </c>
      <c r="M52" s="3">
        <f t="shared" si="1"/>
        <v>135916939889</v>
      </c>
    </row>
    <row r="53" spans="1:13" ht="24">
      <c r="A53" s="2" t="s">
        <v>153</v>
      </c>
      <c r="C53" s="3">
        <v>11243730822</v>
      </c>
      <c r="E53" s="3">
        <v>-64841971</v>
      </c>
      <c r="G53" s="3">
        <f t="shared" si="0"/>
        <v>11308572793</v>
      </c>
      <c r="I53" s="3">
        <v>15205479452</v>
      </c>
      <c r="K53" s="3">
        <v>0</v>
      </c>
      <c r="M53" s="3">
        <f t="shared" si="1"/>
        <v>15205479452</v>
      </c>
    </row>
    <row r="54" spans="1:13" ht="24">
      <c r="A54" s="2" t="s">
        <v>165</v>
      </c>
      <c r="C54" s="3">
        <v>32276555132</v>
      </c>
      <c r="E54" s="3">
        <v>-119953357</v>
      </c>
      <c r="G54" s="3">
        <f t="shared" si="0"/>
        <v>32396508489</v>
      </c>
      <c r="I54" s="3">
        <v>38219178082</v>
      </c>
      <c r="K54" s="3">
        <v>0</v>
      </c>
      <c r="M54" s="3">
        <f t="shared" si="1"/>
        <v>38219178082</v>
      </c>
    </row>
    <row r="55" spans="1:13" ht="24">
      <c r="A55" s="2" t="s">
        <v>153</v>
      </c>
      <c r="C55" s="3">
        <v>23865184519</v>
      </c>
      <c r="E55" s="3">
        <v>-17197370</v>
      </c>
      <c r="G55" s="3">
        <f t="shared" si="0"/>
        <v>23882381889</v>
      </c>
      <c r="I55" s="3">
        <v>26242233697</v>
      </c>
      <c r="K55" s="3">
        <v>34394738</v>
      </c>
      <c r="M55" s="3">
        <f t="shared" si="1"/>
        <v>26207838959</v>
      </c>
    </row>
    <row r="56" spans="1:13" ht="24">
      <c r="A56" s="2" t="s">
        <v>165</v>
      </c>
      <c r="C56" s="3">
        <v>59426229480</v>
      </c>
      <c r="E56" s="3">
        <v>0</v>
      </c>
      <c r="G56" s="3">
        <f t="shared" si="0"/>
        <v>59426229480</v>
      </c>
      <c r="I56" s="3">
        <v>61407103796</v>
      </c>
      <c r="K56" s="3">
        <v>0</v>
      </c>
      <c r="M56" s="3">
        <f t="shared" si="1"/>
        <v>61407103796</v>
      </c>
    </row>
    <row r="57" spans="1:13" ht="24">
      <c r="A57" s="2" t="s">
        <v>153</v>
      </c>
      <c r="C57" s="3">
        <v>33278688520</v>
      </c>
      <c r="E57" s="3">
        <v>78917489</v>
      </c>
      <c r="G57" s="3">
        <f t="shared" si="0"/>
        <v>33199771031</v>
      </c>
      <c r="I57" s="3">
        <v>33278688520</v>
      </c>
      <c r="K57" s="3">
        <v>78917489</v>
      </c>
      <c r="M57" s="3">
        <f t="shared" si="1"/>
        <v>33199771031</v>
      </c>
    </row>
    <row r="58" spans="1:13" ht="24">
      <c r="A58" s="2" t="s">
        <v>164</v>
      </c>
      <c r="C58" s="3">
        <v>39836065572</v>
      </c>
      <c r="E58" s="3">
        <v>0</v>
      </c>
      <c r="G58" s="3">
        <f t="shared" si="0"/>
        <v>39836065572</v>
      </c>
      <c r="I58" s="3">
        <v>39836065572</v>
      </c>
      <c r="K58" s="3">
        <v>0</v>
      </c>
      <c r="M58" s="3">
        <f t="shared" si="1"/>
        <v>39836065572</v>
      </c>
    </row>
    <row r="59" spans="1:13" ht="24">
      <c r="A59" s="2" t="s">
        <v>157</v>
      </c>
      <c r="C59" s="3">
        <v>38360655736</v>
      </c>
      <c r="E59" s="3">
        <v>0</v>
      </c>
      <c r="G59" s="3">
        <f t="shared" si="0"/>
        <v>38360655736</v>
      </c>
      <c r="I59" s="3">
        <v>38360655736</v>
      </c>
      <c r="K59" s="3">
        <v>0</v>
      </c>
      <c r="M59" s="3">
        <f t="shared" si="1"/>
        <v>38360655736</v>
      </c>
    </row>
    <row r="60" spans="1:13" ht="24">
      <c r="A60" s="2" t="s">
        <v>151</v>
      </c>
      <c r="C60" s="3">
        <v>40508196720</v>
      </c>
      <c r="E60" s="3">
        <v>0</v>
      </c>
      <c r="G60" s="3">
        <f t="shared" si="0"/>
        <v>40508196720</v>
      </c>
      <c r="I60" s="3">
        <v>40508196720</v>
      </c>
      <c r="K60" s="3">
        <v>0</v>
      </c>
      <c r="M60" s="3">
        <f t="shared" si="1"/>
        <v>40508196720</v>
      </c>
    </row>
    <row r="61" spans="1:13" ht="24">
      <c r="A61" s="2" t="s">
        <v>159</v>
      </c>
      <c r="C61" s="3">
        <v>41598360636</v>
      </c>
      <c r="E61" s="3">
        <v>327013407</v>
      </c>
      <c r="G61" s="3">
        <f t="shared" si="0"/>
        <v>41271347229</v>
      </c>
      <c r="I61" s="3">
        <v>41598360636</v>
      </c>
      <c r="K61" s="3">
        <v>327013407</v>
      </c>
      <c r="M61" s="3">
        <f t="shared" si="1"/>
        <v>41271347229</v>
      </c>
    </row>
    <row r="62" spans="1:13" ht="24">
      <c r="A62" s="2" t="s">
        <v>153</v>
      </c>
      <c r="C62" s="3">
        <v>74877049170</v>
      </c>
      <c r="E62" s="3">
        <v>588624133</v>
      </c>
      <c r="G62" s="3">
        <f t="shared" si="0"/>
        <v>74288425037</v>
      </c>
      <c r="I62" s="3">
        <v>74877049170</v>
      </c>
      <c r="K62" s="3">
        <v>588624133</v>
      </c>
      <c r="M62" s="3">
        <f t="shared" si="1"/>
        <v>74288425037</v>
      </c>
    </row>
    <row r="63" spans="1:13" ht="24">
      <c r="A63" s="2" t="s">
        <v>167</v>
      </c>
      <c r="C63" s="3">
        <v>11092896164</v>
      </c>
      <c r="E63" s="3">
        <v>0</v>
      </c>
      <c r="G63" s="3">
        <f t="shared" si="0"/>
        <v>11092896164</v>
      </c>
      <c r="I63" s="3">
        <v>11092896164</v>
      </c>
      <c r="K63" s="3">
        <v>0</v>
      </c>
      <c r="M63" s="3">
        <f t="shared" si="1"/>
        <v>11092896164</v>
      </c>
    </row>
    <row r="64" spans="1:13" ht="24">
      <c r="A64" s="2" t="s">
        <v>151</v>
      </c>
      <c r="C64" s="3">
        <v>13866120212</v>
      </c>
      <c r="E64" s="3">
        <v>0</v>
      </c>
      <c r="G64" s="3">
        <f t="shared" si="0"/>
        <v>13866120212</v>
      </c>
      <c r="I64" s="3">
        <v>13866120212</v>
      </c>
      <c r="K64" s="3">
        <v>0</v>
      </c>
      <c r="M64" s="3">
        <f t="shared" si="1"/>
        <v>13866120212</v>
      </c>
    </row>
    <row r="65" spans="1:13" ht="24.75" thickBot="1">
      <c r="A65" s="2" t="s">
        <v>159</v>
      </c>
      <c r="C65" s="3">
        <v>3961748630</v>
      </c>
      <c r="E65" s="3">
        <v>79968905</v>
      </c>
      <c r="G65" s="3">
        <f t="shared" si="0"/>
        <v>3881779725</v>
      </c>
      <c r="I65" s="3">
        <v>3961748630</v>
      </c>
      <c r="K65" s="3">
        <v>79968905</v>
      </c>
      <c r="M65" s="3">
        <f t="shared" si="1"/>
        <v>3881779725</v>
      </c>
    </row>
    <row r="66" spans="1:13" ht="23.25" thickBot="1">
      <c r="A66" s="1" t="s">
        <v>34</v>
      </c>
      <c r="C66" s="4">
        <f>SUM(C8:C65)</f>
        <v>1293093888070</v>
      </c>
      <c r="E66" s="4">
        <f>SUM(E8:E65)</f>
        <v>-533626386</v>
      </c>
      <c r="G66" s="4">
        <f>SUM(G8:G65)</f>
        <v>1293627514456</v>
      </c>
      <c r="I66" s="4">
        <f>SUM(I8:I65)</f>
        <v>2848515308117</v>
      </c>
      <c r="K66" s="4">
        <f>SUM(K8:K65)</f>
        <v>2778357319</v>
      </c>
      <c r="M66" s="4">
        <f>SUM(M8:M65)</f>
        <v>2845736950798</v>
      </c>
    </row>
    <row r="67" spans="1:13" ht="23.25" thickTop="1">
      <c r="C67" s="3"/>
      <c r="I67" s="3"/>
      <c r="K67" s="3"/>
    </row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5:L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2"/>
  <sheetViews>
    <sheetView rightToLeft="1" workbookViewId="0">
      <selection activeCell="A5" sqref="A5:H5"/>
    </sheetView>
  </sheetViews>
  <sheetFormatPr defaultRowHeight="22.5"/>
  <cols>
    <col min="1" max="1" width="39.5703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">
      <c r="A3" s="19" t="s">
        <v>168</v>
      </c>
      <c r="B3" s="19" t="s">
        <v>168</v>
      </c>
      <c r="C3" s="19" t="s">
        <v>168</v>
      </c>
      <c r="D3" s="19" t="s">
        <v>168</v>
      </c>
      <c r="E3" s="19" t="s">
        <v>168</v>
      </c>
      <c r="F3" s="19" t="s">
        <v>168</v>
      </c>
      <c r="G3" s="19" t="s">
        <v>168</v>
      </c>
      <c r="H3" s="19" t="s">
        <v>168</v>
      </c>
      <c r="I3" s="19" t="s">
        <v>168</v>
      </c>
      <c r="J3" s="19" t="s">
        <v>168</v>
      </c>
      <c r="K3" s="19" t="s">
        <v>168</v>
      </c>
      <c r="L3" s="19" t="s">
        <v>168</v>
      </c>
      <c r="M3" s="19" t="s">
        <v>168</v>
      </c>
      <c r="N3" s="19" t="s">
        <v>168</v>
      </c>
      <c r="O3" s="19" t="s">
        <v>168</v>
      </c>
      <c r="P3" s="19" t="s">
        <v>168</v>
      </c>
      <c r="Q3" s="19" t="s">
        <v>168</v>
      </c>
    </row>
    <row r="4" spans="1:17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5" spans="1:17" ht="25.5">
      <c r="A5" s="18" t="s">
        <v>233</v>
      </c>
      <c r="B5" s="18"/>
      <c r="C5" s="18"/>
      <c r="D5" s="18"/>
      <c r="E5" s="18"/>
      <c r="F5" s="18"/>
      <c r="G5" s="18"/>
      <c r="H5" s="18"/>
    </row>
    <row r="6" spans="1:17" ht="24">
      <c r="A6" s="17" t="s">
        <v>3</v>
      </c>
      <c r="C6" s="17" t="s">
        <v>170</v>
      </c>
      <c r="D6" s="17" t="s">
        <v>170</v>
      </c>
      <c r="E6" s="17" t="s">
        <v>170</v>
      </c>
      <c r="F6" s="17" t="s">
        <v>170</v>
      </c>
      <c r="G6" s="17" t="s">
        <v>170</v>
      </c>
      <c r="H6" s="17" t="s">
        <v>170</v>
      </c>
      <c r="I6" s="17" t="s">
        <v>170</v>
      </c>
      <c r="K6" s="17" t="s">
        <v>171</v>
      </c>
      <c r="L6" s="17" t="s">
        <v>171</v>
      </c>
      <c r="M6" s="17" t="s">
        <v>171</v>
      </c>
      <c r="N6" s="17" t="s">
        <v>171</v>
      </c>
      <c r="O6" s="17" t="s">
        <v>171</v>
      </c>
      <c r="P6" s="17" t="s">
        <v>171</v>
      </c>
      <c r="Q6" s="17" t="s">
        <v>171</v>
      </c>
    </row>
    <row r="7" spans="1:17" ht="24">
      <c r="A7" s="17" t="s">
        <v>3</v>
      </c>
      <c r="C7" s="17" t="s">
        <v>7</v>
      </c>
      <c r="E7" s="17" t="s">
        <v>184</v>
      </c>
      <c r="G7" s="17" t="s">
        <v>185</v>
      </c>
      <c r="I7" s="17" t="s">
        <v>187</v>
      </c>
      <c r="K7" s="17" t="s">
        <v>7</v>
      </c>
      <c r="M7" s="17" t="s">
        <v>184</v>
      </c>
      <c r="O7" s="17" t="s">
        <v>185</v>
      </c>
      <c r="Q7" s="17" t="s">
        <v>187</v>
      </c>
    </row>
    <row r="8" spans="1:17" ht="24">
      <c r="A8" s="2" t="s">
        <v>33</v>
      </c>
      <c r="C8" s="3">
        <v>66800000</v>
      </c>
      <c r="E8" s="3">
        <v>99619282598</v>
      </c>
      <c r="G8" s="3">
        <v>99619282598</v>
      </c>
      <c r="I8" s="3">
        <v>0</v>
      </c>
      <c r="K8" s="3">
        <v>66800000</v>
      </c>
      <c r="M8" s="3">
        <v>99619282598</v>
      </c>
      <c r="O8" s="3">
        <v>99619282598</v>
      </c>
      <c r="Q8" s="3">
        <v>0</v>
      </c>
    </row>
    <row r="9" spans="1:17" ht="24">
      <c r="A9" s="2" t="s">
        <v>28</v>
      </c>
      <c r="C9" s="3">
        <v>93224</v>
      </c>
      <c r="E9" s="3">
        <v>98187073247</v>
      </c>
      <c r="G9" s="3">
        <v>98187072788</v>
      </c>
      <c r="I9" s="3">
        <v>459</v>
      </c>
      <c r="K9" s="3">
        <v>93224</v>
      </c>
      <c r="M9" s="3">
        <v>98187073247</v>
      </c>
      <c r="O9" s="3">
        <v>98187072788</v>
      </c>
      <c r="Q9" s="3">
        <v>459</v>
      </c>
    </row>
    <row r="10" spans="1:17" ht="24">
      <c r="A10" s="2" t="s">
        <v>16</v>
      </c>
      <c r="C10" s="3">
        <v>0</v>
      </c>
      <c r="E10" s="3">
        <v>0</v>
      </c>
      <c r="G10" s="3">
        <v>0</v>
      </c>
      <c r="I10" s="3">
        <v>0</v>
      </c>
      <c r="K10" s="3">
        <v>200000</v>
      </c>
      <c r="M10" s="3">
        <v>2201372430</v>
      </c>
      <c r="O10" s="3">
        <v>2160335465</v>
      </c>
      <c r="Q10" s="3">
        <v>41036965</v>
      </c>
    </row>
    <row r="11" spans="1:17" ht="24">
      <c r="A11" s="2" t="s">
        <v>17</v>
      </c>
      <c r="C11" s="3">
        <v>0</v>
      </c>
      <c r="E11" s="3">
        <v>0</v>
      </c>
      <c r="G11" s="3">
        <v>0</v>
      </c>
      <c r="I11" s="3">
        <v>0</v>
      </c>
      <c r="K11" s="3">
        <v>2644</v>
      </c>
      <c r="M11" s="3">
        <v>26881828</v>
      </c>
      <c r="O11" s="3">
        <v>26930176</v>
      </c>
      <c r="Q11" s="3">
        <v>-48348</v>
      </c>
    </row>
    <row r="12" spans="1:17" ht="24">
      <c r="A12" s="2" t="s">
        <v>120</v>
      </c>
      <c r="C12" s="3">
        <v>460000</v>
      </c>
      <c r="E12" s="3">
        <v>460000000000</v>
      </c>
      <c r="G12" s="3">
        <v>450820000000</v>
      </c>
      <c r="I12" s="3">
        <v>9180000000</v>
      </c>
      <c r="K12" s="3">
        <v>460000</v>
      </c>
      <c r="M12" s="3">
        <v>460000000000</v>
      </c>
      <c r="O12" s="3">
        <v>450820000000</v>
      </c>
      <c r="Q12" s="3">
        <v>9180000000</v>
      </c>
    </row>
    <row r="13" spans="1:17" ht="24">
      <c r="A13" s="2" t="s">
        <v>92</v>
      </c>
      <c r="C13" s="3">
        <v>3750000</v>
      </c>
      <c r="E13" s="3">
        <v>3750000000000</v>
      </c>
      <c r="G13" s="3">
        <v>3697993125000</v>
      </c>
      <c r="I13" s="3">
        <v>52006875000</v>
      </c>
      <c r="K13" s="3">
        <v>3750000</v>
      </c>
      <c r="M13" s="3">
        <v>3750000000000</v>
      </c>
      <c r="O13" s="3">
        <v>3697993125000</v>
      </c>
      <c r="Q13" s="3">
        <v>52006875000</v>
      </c>
    </row>
    <row r="14" spans="1:17" ht="24">
      <c r="A14" s="2" t="s">
        <v>83</v>
      </c>
      <c r="C14" s="3">
        <v>600</v>
      </c>
      <c r="E14" s="3">
        <v>600000000</v>
      </c>
      <c r="G14" s="3">
        <v>566406640</v>
      </c>
      <c r="I14" s="3">
        <v>33593360</v>
      </c>
      <c r="K14" s="3">
        <v>600</v>
      </c>
      <c r="M14" s="3">
        <v>600000000</v>
      </c>
      <c r="O14" s="3">
        <v>566406640</v>
      </c>
      <c r="Q14" s="3">
        <v>33593360</v>
      </c>
    </row>
    <row r="15" spans="1:17" ht="24">
      <c r="A15" s="2" t="s">
        <v>188</v>
      </c>
      <c r="C15" s="3">
        <v>0</v>
      </c>
      <c r="E15" s="3">
        <v>0</v>
      </c>
      <c r="G15" s="3">
        <v>0</v>
      </c>
      <c r="I15" s="3">
        <v>0</v>
      </c>
      <c r="K15" s="3">
        <v>86400</v>
      </c>
      <c r="M15" s="3">
        <v>125544798720</v>
      </c>
      <c r="O15" s="3">
        <v>98563944554</v>
      </c>
      <c r="Q15" s="3">
        <v>26980854166</v>
      </c>
    </row>
    <row r="16" spans="1:17" ht="24">
      <c r="A16" s="2" t="s">
        <v>179</v>
      </c>
      <c r="C16" s="3">
        <v>0</v>
      </c>
      <c r="E16" s="3">
        <v>0</v>
      </c>
      <c r="G16" s="3">
        <v>0</v>
      </c>
      <c r="I16" s="3">
        <v>0</v>
      </c>
      <c r="K16" s="3">
        <v>78404</v>
      </c>
      <c r="M16" s="3">
        <v>78404000000</v>
      </c>
      <c r="O16" s="3">
        <v>78179252228</v>
      </c>
      <c r="Q16" s="3">
        <v>224747772</v>
      </c>
    </row>
    <row r="17" spans="1:17" ht="24">
      <c r="A17" s="2" t="s">
        <v>178</v>
      </c>
      <c r="C17" s="3">
        <v>0</v>
      </c>
      <c r="E17" s="3">
        <v>0</v>
      </c>
      <c r="G17" s="3">
        <v>0</v>
      </c>
      <c r="I17" s="3">
        <v>0</v>
      </c>
      <c r="K17" s="3">
        <v>127296</v>
      </c>
      <c r="M17" s="3">
        <v>127296000000</v>
      </c>
      <c r="O17" s="3">
        <v>126395276273</v>
      </c>
      <c r="Q17" s="3">
        <v>900723727</v>
      </c>
    </row>
    <row r="18" spans="1:17" ht="24">
      <c r="A18" s="2" t="s">
        <v>177</v>
      </c>
      <c r="C18" s="3">
        <v>0</v>
      </c>
      <c r="E18" s="3">
        <v>0</v>
      </c>
      <c r="G18" s="3">
        <v>0</v>
      </c>
      <c r="I18" s="3">
        <v>0</v>
      </c>
      <c r="K18" s="3">
        <v>675290</v>
      </c>
      <c r="M18" s="3">
        <v>674818475422</v>
      </c>
      <c r="O18" s="3">
        <v>664484025163</v>
      </c>
      <c r="Q18" s="3">
        <v>10334450259</v>
      </c>
    </row>
    <row r="19" spans="1:17" ht="24">
      <c r="A19" s="2" t="s">
        <v>176</v>
      </c>
      <c r="C19" s="3">
        <v>0</v>
      </c>
      <c r="E19" s="3">
        <v>0</v>
      </c>
      <c r="G19" s="3">
        <v>0</v>
      </c>
      <c r="I19" s="3">
        <v>0</v>
      </c>
      <c r="K19" s="3">
        <v>10512</v>
      </c>
      <c r="M19" s="3">
        <v>9702393926</v>
      </c>
      <c r="O19" s="3">
        <v>9581847591</v>
      </c>
      <c r="Q19" s="3">
        <v>120546335</v>
      </c>
    </row>
    <row r="20" spans="1:17" ht="24">
      <c r="A20" s="2" t="s">
        <v>189</v>
      </c>
      <c r="C20" s="3">
        <v>0</v>
      </c>
      <c r="E20" s="3">
        <v>0</v>
      </c>
      <c r="G20" s="3">
        <v>0</v>
      </c>
      <c r="I20" s="3">
        <v>0</v>
      </c>
      <c r="K20" s="3">
        <v>3100</v>
      </c>
      <c r="M20" s="3">
        <v>3100000000</v>
      </c>
      <c r="O20" s="3">
        <v>2665454798</v>
      </c>
      <c r="Q20" s="3">
        <v>434545202</v>
      </c>
    </row>
    <row r="21" spans="1:17" ht="24">
      <c r="A21" s="2" t="s">
        <v>66</v>
      </c>
      <c r="C21" s="3">
        <v>0</v>
      </c>
      <c r="E21" s="3">
        <v>0</v>
      </c>
      <c r="G21" s="3">
        <v>0</v>
      </c>
      <c r="I21" s="3">
        <v>0</v>
      </c>
      <c r="K21" s="3">
        <v>22600</v>
      </c>
      <c r="M21" s="3">
        <v>18099770824</v>
      </c>
      <c r="O21" s="3">
        <v>17771678299</v>
      </c>
      <c r="Q21" s="3">
        <v>328092525</v>
      </c>
    </row>
    <row r="22" spans="1:17">
      <c r="A22" s="1" t="s">
        <v>34</v>
      </c>
      <c r="C22" s="1" t="s">
        <v>34</v>
      </c>
      <c r="E22" s="4">
        <f>SUM(E8:E21)</f>
        <v>4408406355845</v>
      </c>
      <c r="G22" s="4">
        <f>SUM(G8:G21)</f>
        <v>4347185887026</v>
      </c>
      <c r="I22" s="4">
        <f>SUM(I8:I21)</f>
        <v>61220468819</v>
      </c>
      <c r="K22" s="1" t="s">
        <v>34</v>
      </c>
      <c r="M22" s="4">
        <f>SUM(M8:M21)</f>
        <v>5447600048995</v>
      </c>
      <c r="O22" s="4">
        <f>SUM(O8:O21)</f>
        <v>5347014631573</v>
      </c>
      <c r="Q22" s="4">
        <f>SUM(Q8:Q21)</f>
        <v>100585417422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8"/>
  <sheetViews>
    <sheetView rightToLeft="1" workbookViewId="0">
      <selection activeCell="A11" sqref="A11"/>
    </sheetView>
  </sheetViews>
  <sheetFormatPr defaultRowHeight="22.5"/>
  <cols>
    <col min="1" max="1" width="51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">
      <c r="A3" s="19" t="s">
        <v>168</v>
      </c>
      <c r="B3" s="19" t="s">
        <v>168</v>
      </c>
      <c r="C3" s="19" t="s">
        <v>168</v>
      </c>
      <c r="D3" s="19" t="s">
        <v>168</v>
      </c>
      <c r="E3" s="19" t="s">
        <v>168</v>
      </c>
      <c r="F3" s="19" t="s">
        <v>168</v>
      </c>
      <c r="G3" s="19" t="s">
        <v>168</v>
      </c>
      <c r="H3" s="19" t="s">
        <v>168</v>
      </c>
      <c r="I3" s="19" t="s">
        <v>168</v>
      </c>
      <c r="J3" s="19" t="s">
        <v>168</v>
      </c>
      <c r="K3" s="19" t="s">
        <v>168</v>
      </c>
      <c r="L3" s="19" t="s">
        <v>168</v>
      </c>
      <c r="M3" s="19" t="s">
        <v>168</v>
      </c>
      <c r="N3" s="19" t="s">
        <v>168</v>
      </c>
      <c r="O3" s="19" t="s">
        <v>168</v>
      </c>
      <c r="P3" s="19" t="s">
        <v>168</v>
      </c>
      <c r="Q3" s="19" t="s">
        <v>168</v>
      </c>
    </row>
    <row r="4" spans="1:17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5" spans="1:17" ht="25.5">
      <c r="A5" s="18" t="s">
        <v>234</v>
      </c>
      <c r="B5" s="18"/>
      <c r="C5" s="18"/>
      <c r="D5" s="18"/>
      <c r="E5" s="18"/>
      <c r="F5" s="18"/>
      <c r="G5" s="18"/>
      <c r="H5" s="18"/>
    </row>
    <row r="6" spans="1:17" ht="24">
      <c r="A6" s="17" t="s">
        <v>3</v>
      </c>
      <c r="C6" s="17" t="s">
        <v>170</v>
      </c>
      <c r="D6" s="17" t="s">
        <v>170</v>
      </c>
      <c r="E6" s="17" t="s">
        <v>170</v>
      </c>
      <c r="F6" s="17" t="s">
        <v>170</v>
      </c>
      <c r="G6" s="17" t="s">
        <v>170</v>
      </c>
      <c r="H6" s="17" t="s">
        <v>170</v>
      </c>
      <c r="I6" s="17" t="s">
        <v>170</v>
      </c>
      <c r="K6" s="17" t="s">
        <v>171</v>
      </c>
      <c r="L6" s="17" t="s">
        <v>171</v>
      </c>
      <c r="M6" s="17" t="s">
        <v>171</v>
      </c>
      <c r="N6" s="17" t="s">
        <v>171</v>
      </c>
      <c r="O6" s="17" t="s">
        <v>171</v>
      </c>
      <c r="P6" s="17" t="s">
        <v>171</v>
      </c>
      <c r="Q6" s="17" t="s">
        <v>171</v>
      </c>
    </row>
    <row r="7" spans="1:17" ht="24">
      <c r="A7" s="17" t="s">
        <v>3</v>
      </c>
      <c r="C7" s="17" t="s">
        <v>7</v>
      </c>
      <c r="E7" s="17" t="s">
        <v>184</v>
      </c>
      <c r="G7" s="17" t="s">
        <v>185</v>
      </c>
      <c r="I7" s="17" t="s">
        <v>186</v>
      </c>
      <c r="K7" s="17" t="s">
        <v>7</v>
      </c>
      <c r="M7" s="17" t="s">
        <v>184</v>
      </c>
      <c r="O7" s="17" t="s">
        <v>185</v>
      </c>
      <c r="Q7" s="17" t="s">
        <v>186</v>
      </c>
    </row>
    <row r="8" spans="1:17" ht="24">
      <c r="A8" s="2" t="s">
        <v>18</v>
      </c>
      <c r="C8" s="3">
        <v>56270503</v>
      </c>
      <c r="E8" s="3">
        <v>950477927359</v>
      </c>
      <c r="G8" s="3">
        <v>933696456279</v>
      </c>
      <c r="I8" s="3">
        <v>16781471080</v>
      </c>
      <c r="K8" s="3">
        <v>56270503</v>
      </c>
      <c r="M8" s="3">
        <v>950477927359</v>
      </c>
      <c r="O8" s="3">
        <v>899999990968</v>
      </c>
      <c r="Q8" s="3">
        <v>50477936391</v>
      </c>
    </row>
    <row r="9" spans="1:17" ht="24">
      <c r="A9" s="2" t="s">
        <v>19</v>
      </c>
      <c r="C9" s="3">
        <v>11751359</v>
      </c>
      <c r="E9" s="3">
        <v>649782425505</v>
      </c>
      <c r="G9" s="3">
        <v>646679696891</v>
      </c>
      <c r="I9" s="3">
        <v>3102728614</v>
      </c>
      <c r="K9" s="3">
        <v>11751359</v>
      </c>
      <c r="M9" s="3">
        <v>649782425505</v>
      </c>
      <c r="O9" s="3">
        <v>648321540151</v>
      </c>
      <c r="Q9" s="3">
        <v>1460885354</v>
      </c>
    </row>
    <row r="10" spans="1:17" ht="24">
      <c r="A10" s="2" t="s">
        <v>22</v>
      </c>
      <c r="C10" s="3">
        <v>5274123</v>
      </c>
      <c r="E10" s="3">
        <v>223576476797</v>
      </c>
      <c r="G10" s="3">
        <v>222482895580</v>
      </c>
      <c r="I10" s="3">
        <v>1093581217</v>
      </c>
      <c r="K10" s="3">
        <v>5274123</v>
      </c>
      <c r="M10" s="3">
        <v>223576476797</v>
      </c>
      <c r="O10" s="3">
        <v>221259278541</v>
      </c>
      <c r="Q10" s="3">
        <v>2317198256</v>
      </c>
    </row>
    <row r="11" spans="1:17" ht="24">
      <c r="A11" s="2" t="s">
        <v>20</v>
      </c>
      <c r="C11" s="3">
        <v>8245382</v>
      </c>
      <c r="E11" s="3">
        <v>115635674964</v>
      </c>
      <c r="G11" s="3">
        <v>115641540785</v>
      </c>
      <c r="I11" s="3">
        <v>-5865821</v>
      </c>
      <c r="K11" s="3">
        <v>8245382</v>
      </c>
      <c r="M11" s="3">
        <v>115635674964</v>
      </c>
      <c r="O11" s="3">
        <v>115419148436</v>
      </c>
      <c r="Q11" s="3">
        <v>216526528</v>
      </c>
    </row>
    <row r="12" spans="1:17" ht="24">
      <c r="A12" s="2" t="s">
        <v>17</v>
      </c>
      <c r="C12" s="3">
        <v>22507225</v>
      </c>
      <c r="E12" s="3">
        <v>315236354276</v>
      </c>
      <c r="G12" s="3">
        <v>313131291319</v>
      </c>
      <c r="I12" s="3">
        <v>2105062957</v>
      </c>
      <c r="K12" s="3">
        <v>22507225</v>
      </c>
      <c r="M12" s="3">
        <v>315236354276</v>
      </c>
      <c r="O12" s="3">
        <v>314342423501</v>
      </c>
      <c r="Q12" s="3">
        <v>893930775</v>
      </c>
    </row>
    <row r="13" spans="1:17" ht="24">
      <c r="A13" s="2" t="s">
        <v>29</v>
      </c>
      <c r="C13" s="3">
        <v>3700000</v>
      </c>
      <c r="E13" s="3">
        <v>36983211250</v>
      </c>
      <c r="G13" s="3">
        <v>37018037500</v>
      </c>
      <c r="I13" s="3">
        <v>-34826250</v>
      </c>
      <c r="K13" s="3">
        <v>3700000</v>
      </c>
      <c r="M13" s="3">
        <v>36983211250</v>
      </c>
      <c r="O13" s="3">
        <v>37018037500</v>
      </c>
      <c r="Q13" s="3">
        <v>-34826250</v>
      </c>
    </row>
    <row r="14" spans="1:17" ht="24">
      <c r="A14" s="2" t="s">
        <v>32</v>
      </c>
      <c r="C14" s="3">
        <v>367647050</v>
      </c>
      <c r="E14" s="3">
        <v>2530451214269</v>
      </c>
      <c r="G14" s="3">
        <v>2500531361863</v>
      </c>
      <c r="I14" s="3">
        <v>29919852406</v>
      </c>
      <c r="K14" s="3">
        <v>367647050</v>
      </c>
      <c r="M14" s="3">
        <v>2530451214269</v>
      </c>
      <c r="O14" s="3">
        <v>2500531361863</v>
      </c>
      <c r="Q14" s="3">
        <v>29919852406</v>
      </c>
    </row>
    <row r="15" spans="1:17" ht="24">
      <c r="A15" s="2" t="s">
        <v>30</v>
      </c>
      <c r="C15" s="3">
        <v>219429774</v>
      </c>
      <c r="E15" s="3">
        <v>3006842748074</v>
      </c>
      <c r="G15" s="3">
        <v>3004151142705</v>
      </c>
      <c r="I15" s="3">
        <v>2691605369</v>
      </c>
      <c r="K15" s="3">
        <v>219429774</v>
      </c>
      <c r="M15" s="3">
        <v>3006842748074</v>
      </c>
      <c r="O15" s="3">
        <v>3004151142705</v>
      </c>
      <c r="Q15" s="3">
        <v>2691605369</v>
      </c>
    </row>
    <row r="16" spans="1:17" ht="24">
      <c r="A16" s="2" t="s">
        <v>31</v>
      </c>
      <c r="C16" s="3">
        <v>66800000</v>
      </c>
      <c r="E16" s="3">
        <v>100672915944</v>
      </c>
      <c r="G16" s="3">
        <v>101272556091</v>
      </c>
      <c r="I16" s="3">
        <v>-599640147</v>
      </c>
      <c r="K16" s="3">
        <v>66800000</v>
      </c>
      <c r="M16" s="3">
        <v>100672915944</v>
      </c>
      <c r="O16" s="3">
        <v>101272556091</v>
      </c>
      <c r="Q16" s="3">
        <v>-599640147</v>
      </c>
    </row>
    <row r="17" spans="1:17" ht="24">
      <c r="A17" s="2" t="s">
        <v>26</v>
      </c>
      <c r="C17" s="3">
        <v>7350000</v>
      </c>
      <c r="E17" s="3">
        <v>44571356323</v>
      </c>
      <c r="G17" s="3">
        <v>43635474825</v>
      </c>
      <c r="I17" s="3">
        <v>935881498</v>
      </c>
      <c r="K17" s="3">
        <v>7350000</v>
      </c>
      <c r="M17" s="3">
        <v>44571356323</v>
      </c>
      <c r="O17" s="3">
        <v>40102025252</v>
      </c>
      <c r="Q17" s="3">
        <v>4469331071</v>
      </c>
    </row>
    <row r="18" spans="1:17" ht="24">
      <c r="A18" s="2" t="s">
        <v>25</v>
      </c>
      <c r="C18" s="3">
        <v>6059817</v>
      </c>
      <c r="E18" s="3">
        <v>878383794127</v>
      </c>
      <c r="G18" s="3">
        <v>788624112948</v>
      </c>
      <c r="I18" s="3">
        <v>89759681179</v>
      </c>
      <c r="K18" s="3">
        <v>6059817</v>
      </c>
      <c r="M18" s="3">
        <v>878383794127</v>
      </c>
      <c r="O18" s="3">
        <v>741132665194</v>
      </c>
      <c r="Q18" s="3">
        <v>137251128933</v>
      </c>
    </row>
    <row r="19" spans="1:17" ht="24">
      <c r="A19" s="2" t="s">
        <v>23</v>
      </c>
      <c r="C19" s="3">
        <v>7806109</v>
      </c>
      <c r="E19" s="3">
        <v>603317114256</v>
      </c>
      <c r="G19" s="3">
        <v>599739458769</v>
      </c>
      <c r="I19" s="3">
        <v>3577655487</v>
      </c>
      <c r="K19" s="3">
        <v>7806109</v>
      </c>
      <c r="M19" s="3">
        <v>603317114256</v>
      </c>
      <c r="O19" s="3">
        <v>593727257638</v>
      </c>
      <c r="Q19" s="3">
        <v>9589856618</v>
      </c>
    </row>
    <row r="20" spans="1:17" ht="24">
      <c r="A20" s="2" t="s">
        <v>16</v>
      </c>
      <c r="C20" s="3">
        <v>14786951</v>
      </c>
      <c r="E20" s="3">
        <v>209471379307</v>
      </c>
      <c r="G20" s="3">
        <v>207831189981</v>
      </c>
      <c r="I20" s="3">
        <v>1640189326</v>
      </c>
      <c r="K20" s="3">
        <v>14786951</v>
      </c>
      <c r="M20" s="3">
        <v>209471379307</v>
      </c>
      <c r="O20" s="3">
        <v>207775192898</v>
      </c>
      <c r="Q20" s="3">
        <v>1696186409</v>
      </c>
    </row>
    <row r="21" spans="1:17" ht="24">
      <c r="A21" s="2" t="s">
        <v>15</v>
      </c>
      <c r="C21" s="3">
        <v>9734830</v>
      </c>
      <c r="E21" s="3">
        <v>137805906920</v>
      </c>
      <c r="G21" s="3">
        <v>137037320768</v>
      </c>
      <c r="I21" s="3">
        <v>768586152</v>
      </c>
      <c r="K21" s="3">
        <v>9734830</v>
      </c>
      <c r="M21" s="3">
        <v>137805906920</v>
      </c>
      <c r="O21" s="3">
        <v>138680942688</v>
      </c>
      <c r="Q21" s="3">
        <v>-875035768</v>
      </c>
    </row>
    <row r="22" spans="1:17" ht="24">
      <c r="A22" s="2" t="s">
        <v>27</v>
      </c>
      <c r="C22" s="3">
        <v>347222222</v>
      </c>
      <c r="E22" s="3">
        <v>1581618397598</v>
      </c>
      <c r="G22" s="3">
        <v>1548113924009</v>
      </c>
      <c r="I22" s="3">
        <v>33504473589</v>
      </c>
      <c r="K22" s="3">
        <v>347222222</v>
      </c>
      <c r="M22" s="3">
        <v>1581618397598</v>
      </c>
      <c r="O22" s="3">
        <v>1500458547725</v>
      </c>
      <c r="Q22" s="3">
        <v>81159849873</v>
      </c>
    </row>
    <row r="23" spans="1:17" ht="24">
      <c r="A23" s="2" t="s">
        <v>21</v>
      </c>
      <c r="C23" s="3">
        <v>5159692</v>
      </c>
      <c r="E23" s="3">
        <v>111749517359</v>
      </c>
      <c r="G23" s="3">
        <v>101480822256</v>
      </c>
      <c r="I23" s="3">
        <v>10268695103</v>
      </c>
      <c r="K23" s="3">
        <v>5159692</v>
      </c>
      <c r="M23" s="3">
        <v>111749517359</v>
      </c>
      <c r="O23" s="3">
        <v>99999990652</v>
      </c>
      <c r="Q23" s="3">
        <v>11749526707</v>
      </c>
    </row>
    <row r="24" spans="1:17" ht="24">
      <c r="A24" s="2" t="s">
        <v>24</v>
      </c>
      <c r="C24" s="3">
        <v>30293646</v>
      </c>
      <c r="E24" s="3">
        <v>452571497155</v>
      </c>
      <c r="G24" s="3">
        <v>449925153577</v>
      </c>
      <c r="I24" s="3">
        <v>2646343578</v>
      </c>
      <c r="K24" s="3">
        <v>30293646</v>
      </c>
      <c r="M24" s="3">
        <v>452571497155</v>
      </c>
      <c r="O24" s="3">
        <v>449088166368</v>
      </c>
      <c r="Q24" s="3">
        <v>3483330787</v>
      </c>
    </row>
    <row r="25" spans="1:17" ht="24">
      <c r="A25" s="2" t="s">
        <v>55</v>
      </c>
      <c r="C25" s="3">
        <v>4000000</v>
      </c>
      <c r="E25" s="3">
        <v>3924532321679</v>
      </c>
      <c r="G25" s="3">
        <v>3817212077300</v>
      </c>
      <c r="I25" s="3">
        <v>107320244379</v>
      </c>
      <c r="K25" s="3">
        <v>4000000</v>
      </c>
      <c r="M25" s="3">
        <v>3924532321679</v>
      </c>
      <c r="O25" s="3">
        <v>3842224375000</v>
      </c>
      <c r="Q25" s="3">
        <v>82307946679</v>
      </c>
    </row>
    <row r="26" spans="1:17" ht="24">
      <c r="A26" s="2" t="s">
        <v>98</v>
      </c>
      <c r="C26" s="3">
        <v>1685000</v>
      </c>
      <c r="E26" s="3">
        <v>1640683266059</v>
      </c>
      <c r="G26" s="3">
        <v>1624229878653</v>
      </c>
      <c r="I26" s="3">
        <v>16453387406</v>
      </c>
      <c r="K26" s="3">
        <v>1685000</v>
      </c>
      <c r="M26" s="3">
        <v>1640683266059</v>
      </c>
      <c r="O26" s="3">
        <v>1609675400862</v>
      </c>
      <c r="Q26" s="3">
        <v>31007865197</v>
      </c>
    </row>
    <row r="27" spans="1:17" ht="24">
      <c r="A27" s="2" t="s">
        <v>51</v>
      </c>
      <c r="C27" s="3">
        <v>1050000</v>
      </c>
      <c r="E27" s="3">
        <v>996011353064</v>
      </c>
      <c r="G27" s="3">
        <v>985982141711</v>
      </c>
      <c r="I27" s="3">
        <v>10029211353</v>
      </c>
      <c r="K27" s="3">
        <v>1050000</v>
      </c>
      <c r="M27" s="3">
        <v>996011353064</v>
      </c>
      <c r="O27" s="3">
        <v>969087250000</v>
      </c>
      <c r="Q27" s="3">
        <v>26924103064</v>
      </c>
    </row>
    <row r="28" spans="1:17" ht="24">
      <c r="A28" s="2" t="s">
        <v>69</v>
      </c>
      <c r="C28" s="3">
        <v>33885</v>
      </c>
      <c r="E28" s="3">
        <v>31802114688</v>
      </c>
      <c r="G28" s="3">
        <v>32655064467</v>
      </c>
      <c r="I28" s="3">
        <v>-852949779</v>
      </c>
      <c r="K28" s="3">
        <v>33885</v>
      </c>
      <c r="M28" s="3">
        <v>31802114688</v>
      </c>
      <c r="O28" s="3">
        <v>28427495405</v>
      </c>
      <c r="Q28" s="3">
        <v>3374619283</v>
      </c>
    </row>
    <row r="29" spans="1:17" ht="24">
      <c r="A29" s="2" t="s">
        <v>86</v>
      </c>
      <c r="C29" s="3">
        <v>3100000</v>
      </c>
      <c r="E29" s="3">
        <v>2896992737181</v>
      </c>
      <c r="G29" s="3">
        <v>2870023782268</v>
      </c>
      <c r="I29" s="3">
        <v>26968954913</v>
      </c>
      <c r="K29" s="3">
        <v>3100000</v>
      </c>
      <c r="M29" s="3">
        <v>2896992737181</v>
      </c>
      <c r="O29" s="3">
        <v>2822141250000</v>
      </c>
      <c r="Q29" s="3">
        <v>74851487181</v>
      </c>
    </row>
    <row r="30" spans="1:17" ht="24">
      <c r="A30" s="2" t="s">
        <v>58</v>
      </c>
      <c r="C30" s="3">
        <v>511551</v>
      </c>
      <c r="E30" s="3">
        <v>464312527081</v>
      </c>
      <c r="G30" s="3">
        <v>485760236681</v>
      </c>
      <c r="I30" s="3">
        <v>-21447709600</v>
      </c>
      <c r="K30" s="3">
        <v>511551</v>
      </c>
      <c r="M30" s="3">
        <v>464312527081</v>
      </c>
      <c r="O30" s="3">
        <v>456861549324</v>
      </c>
      <c r="Q30" s="3">
        <v>7450977757</v>
      </c>
    </row>
    <row r="31" spans="1:17" ht="24">
      <c r="A31" s="2" t="s">
        <v>66</v>
      </c>
      <c r="C31" s="3">
        <v>23</v>
      </c>
      <c r="E31" s="3">
        <v>22536826</v>
      </c>
      <c r="G31" s="3">
        <v>22028316</v>
      </c>
      <c r="I31" s="3">
        <v>508510</v>
      </c>
      <c r="K31" s="3">
        <v>23</v>
      </c>
      <c r="M31" s="3">
        <v>22536826</v>
      </c>
      <c r="O31" s="3">
        <v>21138277</v>
      </c>
      <c r="Q31" s="3">
        <v>1398549</v>
      </c>
    </row>
    <row r="32" spans="1:17" ht="24">
      <c r="A32" s="2" t="s">
        <v>104</v>
      </c>
      <c r="C32" s="3">
        <v>15695000</v>
      </c>
      <c r="E32" s="3">
        <v>14353902424726</v>
      </c>
      <c r="G32" s="3">
        <v>14455384634287</v>
      </c>
      <c r="I32" s="3">
        <v>-101482209561</v>
      </c>
      <c r="K32" s="3">
        <v>15695000</v>
      </c>
      <c r="M32" s="3">
        <v>14353902424726</v>
      </c>
      <c r="O32" s="3">
        <v>14484334749625</v>
      </c>
      <c r="Q32" s="3">
        <v>-130432324899</v>
      </c>
    </row>
    <row r="33" spans="1:17" ht="24">
      <c r="A33" s="2" t="s">
        <v>101</v>
      </c>
      <c r="C33" s="3">
        <v>205000</v>
      </c>
      <c r="E33" s="3">
        <v>196953702748</v>
      </c>
      <c r="G33" s="3">
        <v>197339292806</v>
      </c>
      <c r="I33" s="3">
        <v>-385590058</v>
      </c>
      <c r="K33" s="3">
        <v>205000</v>
      </c>
      <c r="M33" s="3">
        <v>196953702748</v>
      </c>
      <c r="O33" s="3">
        <v>169598964615</v>
      </c>
      <c r="Q33" s="3">
        <v>27354738133</v>
      </c>
    </row>
    <row r="34" spans="1:17" ht="24">
      <c r="A34" s="2" t="s">
        <v>78</v>
      </c>
      <c r="C34" s="3">
        <v>846621</v>
      </c>
      <c r="E34" s="3">
        <v>640325445987</v>
      </c>
      <c r="G34" s="3">
        <v>638793121357</v>
      </c>
      <c r="I34" s="3">
        <v>1532324630</v>
      </c>
      <c r="K34" s="3">
        <v>846621</v>
      </c>
      <c r="M34" s="3">
        <v>640325445987</v>
      </c>
      <c r="O34" s="3">
        <v>600008427700</v>
      </c>
      <c r="Q34" s="3">
        <v>40317018287</v>
      </c>
    </row>
    <row r="35" spans="1:17" ht="24">
      <c r="A35" s="2" t="s">
        <v>72</v>
      </c>
      <c r="C35" s="3">
        <v>74170</v>
      </c>
      <c r="E35" s="3">
        <v>57108686952</v>
      </c>
      <c r="G35" s="3">
        <v>56375174077</v>
      </c>
      <c r="I35" s="3">
        <v>733512875</v>
      </c>
      <c r="K35" s="3">
        <v>74170</v>
      </c>
      <c r="M35" s="3">
        <v>57108686952</v>
      </c>
      <c r="O35" s="3">
        <v>53381952247</v>
      </c>
      <c r="Q35" s="3">
        <v>3726734705</v>
      </c>
    </row>
    <row r="36" spans="1:17" ht="24">
      <c r="A36" s="2" t="s">
        <v>80</v>
      </c>
      <c r="C36" s="3">
        <v>717148</v>
      </c>
      <c r="E36" s="3">
        <v>577002092582</v>
      </c>
      <c r="G36" s="3">
        <v>569766349658</v>
      </c>
      <c r="I36" s="3">
        <v>7235742924</v>
      </c>
      <c r="K36" s="3">
        <v>717148</v>
      </c>
      <c r="M36" s="3">
        <v>577002092582</v>
      </c>
      <c r="O36" s="3">
        <v>537168268006</v>
      </c>
      <c r="Q36" s="3">
        <v>39833824576</v>
      </c>
    </row>
    <row r="37" spans="1:17" ht="24">
      <c r="A37" s="2" t="s">
        <v>109</v>
      </c>
      <c r="C37" s="3">
        <v>2600000</v>
      </c>
      <c r="E37" s="3">
        <v>2404137236072</v>
      </c>
      <c r="G37" s="3">
        <v>2414313241736</v>
      </c>
      <c r="I37" s="3">
        <v>-10176005664</v>
      </c>
      <c r="K37" s="3">
        <v>2600000</v>
      </c>
      <c r="M37" s="3">
        <v>2404137236072</v>
      </c>
      <c r="O37" s="3">
        <v>2348344375000</v>
      </c>
      <c r="Q37" s="3">
        <v>55792861072</v>
      </c>
    </row>
    <row r="38" spans="1:17" ht="24">
      <c r="A38" s="2" t="s">
        <v>106</v>
      </c>
      <c r="C38" s="3">
        <v>931853</v>
      </c>
      <c r="E38" s="3">
        <v>881654392019</v>
      </c>
      <c r="G38" s="3">
        <v>883374525999</v>
      </c>
      <c r="I38" s="3">
        <v>-1720133980</v>
      </c>
      <c r="K38" s="3">
        <v>931853</v>
      </c>
      <c r="M38" s="3">
        <v>881654392019</v>
      </c>
      <c r="O38" s="3">
        <v>909147861318</v>
      </c>
      <c r="Q38" s="3">
        <v>-27493469299</v>
      </c>
    </row>
    <row r="39" spans="1:17" ht="24">
      <c r="A39" s="2" t="s">
        <v>111</v>
      </c>
      <c r="C39" s="3">
        <v>625000</v>
      </c>
      <c r="E39" s="3">
        <v>572698432075</v>
      </c>
      <c r="G39" s="3">
        <v>574629607239</v>
      </c>
      <c r="I39" s="3">
        <v>-1931175164</v>
      </c>
      <c r="K39" s="3">
        <v>625000</v>
      </c>
      <c r="M39" s="3">
        <v>572698432075</v>
      </c>
      <c r="O39" s="3">
        <v>574164375000</v>
      </c>
      <c r="Q39" s="3">
        <v>-1465942925</v>
      </c>
    </row>
    <row r="40" spans="1:17" ht="24">
      <c r="A40" s="2" t="s">
        <v>89</v>
      </c>
      <c r="C40" s="3">
        <v>1205000</v>
      </c>
      <c r="E40" s="3">
        <v>1059632322656</v>
      </c>
      <c r="G40" s="3">
        <v>1051685655601</v>
      </c>
      <c r="I40" s="3">
        <v>7946667055</v>
      </c>
      <c r="K40" s="3">
        <v>1205000</v>
      </c>
      <c r="M40" s="3">
        <v>1059632322656</v>
      </c>
      <c r="O40" s="3">
        <v>1040433300342</v>
      </c>
      <c r="Q40" s="3">
        <v>19199022314</v>
      </c>
    </row>
    <row r="41" spans="1:17" ht="24">
      <c r="A41" s="2" t="s">
        <v>75</v>
      </c>
      <c r="C41" s="3">
        <v>784814</v>
      </c>
      <c r="E41" s="3">
        <v>450575649476</v>
      </c>
      <c r="G41" s="3">
        <v>447146145195</v>
      </c>
      <c r="I41" s="3">
        <v>3429504281</v>
      </c>
      <c r="K41" s="3">
        <v>784814</v>
      </c>
      <c r="M41" s="3">
        <v>450575649476</v>
      </c>
      <c r="O41" s="3">
        <v>430007715600</v>
      </c>
      <c r="Q41" s="3">
        <v>20567933876</v>
      </c>
    </row>
    <row r="42" spans="1:17" ht="24">
      <c r="A42" s="2" t="s">
        <v>61</v>
      </c>
      <c r="C42" s="3">
        <v>93466</v>
      </c>
      <c r="E42" s="3">
        <v>72285672541</v>
      </c>
      <c r="G42" s="3">
        <v>71423014790</v>
      </c>
      <c r="I42" s="3">
        <v>862657751</v>
      </c>
      <c r="K42" s="3">
        <v>93466</v>
      </c>
      <c r="M42" s="3">
        <v>72285672541</v>
      </c>
      <c r="O42" s="3">
        <v>67565366539</v>
      </c>
      <c r="Q42" s="3">
        <v>4720306002</v>
      </c>
    </row>
    <row r="43" spans="1:17" ht="24">
      <c r="A43" s="2" t="s">
        <v>64</v>
      </c>
      <c r="C43" s="3">
        <v>1400</v>
      </c>
      <c r="E43" s="3">
        <v>1012314771</v>
      </c>
      <c r="G43" s="3">
        <v>1003033130</v>
      </c>
      <c r="I43" s="3">
        <v>9281641</v>
      </c>
      <c r="K43" s="3">
        <v>1400</v>
      </c>
      <c r="M43" s="3">
        <v>1012314771</v>
      </c>
      <c r="O43" s="3">
        <v>942174737</v>
      </c>
      <c r="Q43" s="3">
        <v>70140034</v>
      </c>
    </row>
    <row r="44" spans="1:17" ht="24">
      <c r="A44" s="2" t="s">
        <v>114</v>
      </c>
      <c r="C44" s="3">
        <v>5405000</v>
      </c>
      <c r="E44" s="3">
        <v>4853415442863</v>
      </c>
      <c r="G44" s="3">
        <v>4873969861349</v>
      </c>
      <c r="I44" s="3">
        <v>-20554418486</v>
      </c>
      <c r="K44" s="3">
        <v>5405000</v>
      </c>
      <c r="M44" s="3">
        <v>4853415442863</v>
      </c>
      <c r="O44" s="3">
        <v>4897717338014</v>
      </c>
      <c r="Q44" s="3">
        <v>-44301895151</v>
      </c>
    </row>
    <row r="45" spans="1:17" ht="24">
      <c r="A45" s="2" t="s">
        <v>123</v>
      </c>
      <c r="C45" s="3">
        <v>450000</v>
      </c>
      <c r="E45" s="3">
        <v>420366060183</v>
      </c>
      <c r="G45" s="3">
        <v>417196832996</v>
      </c>
      <c r="I45" s="3">
        <v>3169227187</v>
      </c>
      <c r="K45" s="3">
        <v>450000</v>
      </c>
      <c r="M45" s="3">
        <v>420366060183</v>
      </c>
      <c r="O45" s="3">
        <v>450000000000</v>
      </c>
      <c r="Q45" s="3">
        <v>-29633939817</v>
      </c>
    </row>
    <row r="46" spans="1:17" ht="24">
      <c r="A46" s="2" t="s">
        <v>117</v>
      </c>
      <c r="C46" s="3">
        <v>1000000</v>
      </c>
      <c r="E46" s="3">
        <v>926603092738</v>
      </c>
      <c r="G46" s="3">
        <v>929723971800</v>
      </c>
      <c r="I46" s="3">
        <v>-3120879062</v>
      </c>
      <c r="K46" s="3">
        <v>1000000</v>
      </c>
      <c r="M46" s="3">
        <v>926603092738</v>
      </c>
      <c r="O46" s="3">
        <v>930730000000</v>
      </c>
      <c r="Q46" s="3">
        <v>-4126907262</v>
      </c>
    </row>
    <row r="47" spans="1:17" ht="24">
      <c r="A47" s="2" t="s">
        <v>95</v>
      </c>
      <c r="C47" s="3">
        <v>1000000</v>
      </c>
      <c r="E47" s="3">
        <v>929679973505</v>
      </c>
      <c r="G47" s="3">
        <v>922908235920</v>
      </c>
      <c r="I47" s="3">
        <v>6771737585</v>
      </c>
      <c r="K47" s="3">
        <v>1000000</v>
      </c>
      <c r="M47" s="3">
        <v>929679973505</v>
      </c>
      <c r="O47" s="3">
        <v>1000008125000</v>
      </c>
      <c r="Q47" s="3">
        <v>-70328151495</v>
      </c>
    </row>
    <row r="48" spans="1:17">
      <c r="A48" s="1" t="s">
        <v>34</v>
      </c>
      <c r="C48" s="1" t="s">
        <v>34</v>
      </c>
      <c r="E48" s="4">
        <f>SUM(E8:E47)</f>
        <v>50300857709955</v>
      </c>
      <c r="G48" s="4">
        <f>SUM(G8:G47)</f>
        <v>50071910343482</v>
      </c>
      <c r="I48" s="4">
        <f>SUM(I8:I47)</f>
        <v>228947366473</v>
      </c>
      <c r="K48" s="1" t="s">
        <v>34</v>
      </c>
      <c r="M48" s="4">
        <f>SUM(M8:M47)</f>
        <v>50300857709955</v>
      </c>
      <c r="O48" s="4">
        <f>SUM(O8:O47)</f>
        <v>49835271720782</v>
      </c>
      <c r="Q48" s="4">
        <f>SUM(Q8:Q47)</f>
        <v>465585989173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5D69B-85F7-44C7-8584-FD98036A9B35}">
  <dimension ref="A2:Y22"/>
  <sheetViews>
    <sheetView rightToLeft="1" workbookViewId="0">
      <selection activeCell="G19" sqref="G19"/>
    </sheetView>
  </sheetViews>
  <sheetFormatPr defaultRowHeight="22.5"/>
  <cols>
    <col min="1" max="1" width="51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.7109375" style="1" customWidth="1"/>
    <col min="19" max="19" width="10.85546875" style="1" bestFit="1" customWidth="1"/>
    <col min="20" max="20" width="1" style="1" customWidth="1"/>
    <col min="21" max="21" width="22" style="1" bestFit="1" customWidth="1"/>
    <col min="22" max="22" width="1" style="1" customWidth="1"/>
    <col min="23" max="23" width="21.71093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</row>
    <row r="3" spans="1:25" ht="2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</row>
    <row r="4" spans="1:25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</row>
    <row r="5" spans="1:25" ht="25.5">
      <c r="A5" s="18" t="s">
        <v>211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Y5" s="3"/>
    </row>
    <row r="6" spans="1:25" ht="24.75" thickBot="1">
      <c r="A6" s="17" t="s">
        <v>3</v>
      </c>
      <c r="C6" s="17" t="s">
        <v>166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 thickBot="1">
      <c r="A7" s="17" t="s">
        <v>3</v>
      </c>
      <c r="C7" s="17" t="s">
        <v>7</v>
      </c>
      <c r="E7" s="17" t="s">
        <v>8</v>
      </c>
      <c r="G7" s="17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 thickBot="1">
      <c r="A8" s="17" t="s">
        <v>3</v>
      </c>
      <c r="C8" s="17" t="s">
        <v>7</v>
      </c>
      <c r="E8" s="17" t="s">
        <v>8</v>
      </c>
      <c r="G8" s="17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ht="24">
      <c r="A9" s="2" t="s">
        <v>15</v>
      </c>
      <c r="C9" s="3">
        <v>5036898</v>
      </c>
      <c r="E9" s="3">
        <v>54795355397</v>
      </c>
      <c r="G9" s="3">
        <v>58159591691.008499</v>
      </c>
      <c r="I9" s="3">
        <v>4697932</v>
      </c>
      <c r="K9" s="3">
        <v>59651495903</v>
      </c>
      <c r="M9" s="3">
        <v>0</v>
      </c>
      <c r="O9" s="3">
        <v>0</v>
      </c>
      <c r="Q9" s="3">
        <v>9734830</v>
      </c>
      <c r="R9" s="3"/>
      <c r="S9" s="3">
        <v>14160</v>
      </c>
      <c r="U9" s="3">
        <v>114446851300</v>
      </c>
      <c r="W9" s="3">
        <v>137805906920.052</v>
      </c>
      <c r="Y9" s="8">
        <v>1.3017725789172881E-3</v>
      </c>
    </row>
    <row r="10" spans="1:25" ht="24">
      <c r="A10" s="2" t="s">
        <v>16</v>
      </c>
      <c r="C10" s="3">
        <v>14000000</v>
      </c>
      <c r="E10" s="3">
        <v>155381497849</v>
      </c>
      <c r="G10" s="3">
        <v>169071800800</v>
      </c>
      <c r="I10" s="3">
        <v>786951</v>
      </c>
      <c r="K10" s="3">
        <v>10477259405</v>
      </c>
      <c r="M10" s="3">
        <v>0</v>
      </c>
      <c r="O10" s="3">
        <v>0</v>
      </c>
      <c r="Q10" s="3">
        <v>14786951</v>
      </c>
      <c r="R10" s="3"/>
      <c r="S10" s="3">
        <v>14170</v>
      </c>
      <c r="U10" s="3">
        <v>165858757254</v>
      </c>
      <c r="W10" s="3">
        <v>209471379307.73401</v>
      </c>
      <c r="Y10" s="8">
        <v>1.9787547845027268E-3</v>
      </c>
    </row>
    <row r="11" spans="1:25" ht="24">
      <c r="A11" s="2" t="s">
        <v>17</v>
      </c>
      <c r="C11" s="3">
        <v>17054919</v>
      </c>
      <c r="E11" s="3">
        <v>176031408758</v>
      </c>
      <c r="G11" s="3">
        <v>188403144746.33899</v>
      </c>
      <c r="I11" s="3">
        <v>5452306</v>
      </c>
      <c r="K11" s="3">
        <v>65441974409</v>
      </c>
      <c r="M11" s="3">
        <v>0</v>
      </c>
      <c r="O11" s="3">
        <v>0</v>
      </c>
      <c r="Q11" s="3">
        <v>22507225</v>
      </c>
      <c r="R11" s="3"/>
      <c r="S11" s="3">
        <v>14010</v>
      </c>
      <c r="U11" s="3">
        <v>241473383167</v>
      </c>
      <c r="W11" s="3">
        <v>315236354276.659</v>
      </c>
      <c r="Y11" s="8">
        <v>2.9778552389142783E-3</v>
      </c>
    </row>
    <row r="12" spans="1:25" ht="24">
      <c r="A12" s="2" t="s">
        <v>18</v>
      </c>
      <c r="C12" s="3">
        <v>56270503</v>
      </c>
      <c r="E12" s="3">
        <v>899999990968</v>
      </c>
      <c r="G12" s="3">
        <v>933696456279</v>
      </c>
      <c r="I12" s="3">
        <v>0</v>
      </c>
      <c r="K12" s="3">
        <v>0</v>
      </c>
      <c r="M12" s="3">
        <v>0</v>
      </c>
      <c r="O12" s="3">
        <v>0</v>
      </c>
      <c r="Q12" s="3">
        <v>56270503</v>
      </c>
      <c r="R12" s="3"/>
      <c r="S12" s="3">
        <v>16980</v>
      </c>
      <c r="U12" s="3">
        <v>899999990968</v>
      </c>
      <c r="W12" s="3">
        <v>955473140940</v>
      </c>
      <c r="Y12" s="8">
        <v>9.0258013068283058E-3</v>
      </c>
    </row>
    <row r="13" spans="1:25" ht="24">
      <c r="A13" s="2" t="s">
        <v>19</v>
      </c>
      <c r="C13" s="3">
        <v>11104982</v>
      </c>
      <c r="E13" s="3">
        <v>495886443038</v>
      </c>
      <c r="G13" s="3">
        <v>524505347950.742</v>
      </c>
      <c r="I13" s="3">
        <v>646377</v>
      </c>
      <c r="K13" s="3">
        <v>33371120782</v>
      </c>
      <c r="M13" s="3">
        <v>0</v>
      </c>
      <c r="O13" s="3">
        <v>0</v>
      </c>
      <c r="Q13" s="3">
        <v>11751359</v>
      </c>
      <c r="R13" s="3"/>
      <c r="S13" s="3">
        <v>55310</v>
      </c>
      <c r="U13" s="3">
        <v>529257563820</v>
      </c>
      <c r="W13" s="3">
        <v>649782425505.10706</v>
      </c>
      <c r="Y13" s="8">
        <v>6.1381181887627213E-3</v>
      </c>
    </row>
    <row r="14" spans="1:25" ht="24">
      <c r="A14" s="2" t="s">
        <v>20</v>
      </c>
      <c r="C14" s="3">
        <v>8245382</v>
      </c>
      <c r="E14" s="3">
        <v>99999992896</v>
      </c>
      <c r="G14" s="3">
        <v>102135546834</v>
      </c>
      <c r="I14" s="3">
        <v>0</v>
      </c>
      <c r="K14" s="3">
        <v>0</v>
      </c>
      <c r="M14" s="3">
        <v>0</v>
      </c>
      <c r="O14" s="3">
        <v>0</v>
      </c>
      <c r="Q14" s="3">
        <v>8245382</v>
      </c>
      <c r="R14" s="3"/>
      <c r="S14" s="3">
        <v>14098</v>
      </c>
      <c r="U14" s="3">
        <v>99999992896</v>
      </c>
      <c r="W14" s="3">
        <v>116243395436</v>
      </c>
      <c r="Y14" s="8">
        <v>1.0980840229629159E-3</v>
      </c>
    </row>
    <row r="15" spans="1:25" ht="24">
      <c r="A15" s="2" t="s">
        <v>21</v>
      </c>
      <c r="C15" s="3">
        <v>5159692</v>
      </c>
      <c r="E15" s="3">
        <v>99999990652</v>
      </c>
      <c r="G15" s="3">
        <v>101480822256</v>
      </c>
      <c r="I15" s="3">
        <v>0</v>
      </c>
      <c r="K15" s="3">
        <v>0</v>
      </c>
      <c r="M15" s="3">
        <v>0</v>
      </c>
      <c r="O15" s="3">
        <v>0</v>
      </c>
      <c r="Q15" s="3">
        <v>5159692</v>
      </c>
      <c r="R15" s="3"/>
      <c r="S15" s="3">
        <v>21772</v>
      </c>
      <c r="U15" s="3">
        <v>99999990652</v>
      </c>
      <c r="W15" s="3">
        <v>112336814224</v>
      </c>
      <c r="Y15" s="8">
        <v>1.0611808131313853E-3</v>
      </c>
    </row>
    <row r="16" spans="1:25" ht="24">
      <c r="A16" s="2" t="s">
        <v>22</v>
      </c>
      <c r="C16" s="3">
        <v>2907652</v>
      </c>
      <c r="E16" s="3">
        <v>99999967584</v>
      </c>
      <c r="G16" s="3">
        <v>105163957536</v>
      </c>
      <c r="I16" s="3">
        <v>2366471</v>
      </c>
      <c r="K16" s="3">
        <v>99999965047</v>
      </c>
      <c r="M16" s="3">
        <v>0</v>
      </c>
      <c r="O16" s="3">
        <v>0</v>
      </c>
      <c r="Q16" s="3">
        <v>5274123</v>
      </c>
      <c r="R16" s="3"/>
      <c r="S16" s="3">
        <v>42614</v>
      </c>
      <c r="U16" s="3">
        <v>199999932631</v>
      </c>
      <c r="W16" s="3">
        <v>224751477522</v>
      </c>
      <c r="Y16" s="8">
        <v>2.1230970213709502E-3</v>
      </c>
    </row>
    <row r="17" spans="1:25" ht="24">
      <c r="A17" s="2" t="s">
        <v>23</v>
      </c>
      <c r="C17" s="3">
        <v>4634206</v>
      </c>
      <c r="E17" s="3">
        <v>299999959616</v>
      </c>
      <c r="G17" s="3">
        <v>310644730798</v>
      </c>
      <c r="I17" s="3">
        <v>3171903</v>
      </c>
      <c r="K17" s="3">
        <v>229999940898</v>
      </c>
      <c r="M17" s="3">
        <v>0</v>
      </c>
      <c r="O17" s="3">
        <v>0</v>
      </c>
      <c r="Q17" s="3">
        <v>7806109</v>
      </c>
      <c r="R17" s="3"/>
      <c r="S17" s="3">
        <v>77694</v>
      </c>
      <c r="U17" s="3">
        <v>529999900514</v>
      </c>
      <c r="W17" s="3">
        <v>606487832646</v>
      </c>
      <c r="Y17" s="8">
        <v>5.7291392483166436E-3</v>
      </c>
    </row>
    <row r="18" spans="1:25" ht="24">
      <c r="A18" s="2" t="s">
        <v>24</v>
      </c>
      <c r="C18" s="3">
        <v>16233766</v>
      </c>
      <c r="E18" s="3">
        <v>199999997120</v>
      </c>
      <c r="G18" s="3">
        <v>208311685312</v>
      </c>
      <c r="I18" s="3">
        <v>14059880</v>
      </c>
      <c r="K18" s="3">
        <v>199999986403</v>
      </c>
      <c r="M18" s="3">
        <v>0</v>
      </c>
      <c r="O18" s="3">
        <v>0</v>
      </c>
      <c r="Q18" s="3">
        <v>30293646</v>
      </c>
      <c r="R18" s="3"/>
      <c r="S18" s="3">
        <v>15018</v>
      </c>
      <c r="U18" s="3">
        <v>399999983523</v>
      </c>
      <c r="W18" s="3">
        <v>454949975628</v>
      </c>
      <c r="Y18" s="8">
        <v>4.2976488910247317E-3</v>
      </c>
    </row>
    <row r="19" spans="1:25" ht="24">
      <c r="A19" s="2" t="s">
        <v>25</v>
      </c>
      <c r="C19" s="3">
        <v>6059817</v>
      </c>
      <c r="E19" s="3">
        <v>741132665194</v>
      </c>
      <c r="G19" s="3">
        <v>788624112948.96204</v>
      </c>
      <c r="I19" s="3">
        <v>0</v>
      </c>
      <c r="K19" s="3">
        <v>0</v>
      </c>
      <c r="M19" s="3">
        <v>0</v>
      </c>
      <c r="O19" s="3">
        <v>0</v>
      </c>
      <c r="Q19" s="3">
        <v>6059817</v>
      </c>
      <c r="R19" s="3"/>
      <c r="S19" s="3">
        <v>145018</v>
      </c>
      <c r="U19" s="3">
        <v>741132665194</v>
      </c>
      <c r="W19" s="3">
        <v>878383794127.70105</v>
      </c>
      <c r="Y19" s="8">
        <v>8.2975829013203668E-3</v>
      </c>
    </row>
    <row r="20" spans="1:25" ht="24">
      <c r="A20" s="2" t="s">
        <v>29</v>
      </c>
      <c r="C20" s="3">
        <v>0</v>
      </c>
      <c r="E20" s="3">
        <v>0</v>
      </c>
      <c r="G20" s="3">
        <v>0</v>
      </c>
      <c r="I20" s="3">
        <v>3700000</v>
      </c>
      <c r="K20" s="3">
        <v>37018037500</v>
      </c>
      <c r="M20" s="3">
        <v>0</v>
      </c>
      <c r="O20" s="3">
        <v>0</v>
      </c>
      <c r="Q20" s="3">
        <v>3700000</v>
      </c>
      <c r="R20" s="3"/>
      <c r="S20" s="3">
        <v>10000</v>
      </c>
      <c r="U20" s="3">
        <v>37018037500</v>
      </c>
      <c r="W20" s="3">
        <v>36983211250</v>
      </c>
      <c r="Y20" s="8">
        <v>3.4935897423820814E-4</v>
      </c>
    </row>
    <row r="21" spans="1:25" ht="24.75" thickBot="1">
      <c r="A21" s="2" t="s">
        <v>30</v>
      </c>
      <c r="C21" s="3">
        <v>0</v>
      </c>
      <c r="E21" s="3">
        <v>0</v>
      </c>
      <c r="G21" s="3">
        <v>0</v>
      </c>
      <c r="I21" s="3">
        <v>219429774</v>
      </c>
      <c r="K21" s="3">
        <v>2999999984173.2002</v>
      </c>
      <c r="M21" s="3">
        <v>0</v>
      </c>
      <c r="O21" s="3">
        <v>0</v>
      </c>
      <c r="Q21" s="3">
        <v>219429774</v>
      </c>
      <c r="R21" s="3"/>
      <c r="S21" s="3">
        <v>13775</v>
      </c>
      <c r="U21" s="3">
        <v>2999999984173</v>
      </c>
      <c r="W21" s="3">
        <v>3022645136850</v>
      </c>
      <c r="Y21" s="8">
        <v>2.8553177747538738E-2</v>
      </c>
    </row>
    <row r="22" spans="1:25" ht="23.25" thickBot="1">
      <c r="A22" s="1" t="s">
        <v>34</v>
      </c>
      <c r="C22" s="1" t="s">
        <v>34</v>
      </c>
      <c r="E22" s="4">
        <f>SUM(E9:E21)</f>
        <v>3323227269072</v>
      </c>
      <c r="G22" s="4">
        <f>SUM(G9:G21)</f>
        <v>3490197197152.0513</v>
      </c>
      <c r="I22" s="1" t="s">
        <v>34</v>
      </c>
      <c r="K22" s="4">
        <f>SUM(K9:K21)</f>
        <v>3735959764520.2002</v>
      </c>
      <c r="M22" s="1" t="s">
        <v>34</v>
      </c>
      <c r="O22" s="4">
        <f>SUM(O9:O21)</f>
        <v>0</v>
      </c>
      <c r="Q22" s="1" t="s">
        <v>34</v>
      </c>
      <c r="S22" s="1" t="s">
        <v>34</v>
      </c>
      <c r="U22" s="4">
        <f>SUM(U9:U21)</f>
        <v>7059187033592</v>
      </c>
      <c r="W22" s="4">
        <f>SUM(W9:W21)</f>
        <v>7720550844633.2529</v>
      </c>
      <c r="Y22" s="9">
        <f>SUM(Y9:Y21)</f>
        <v>7.2931571717829269E-2</v>
      </c>
    </row>
  </sheetData>
  <mergeCells count="18"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A5:W5"/>
    <mergeCell ref="U7:U8"/>
    <mergeCell ref="W7:W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7"/>
  <sheetViews>
    <sheetView rightToLeft="1" workbookViewId="0">
      <selection activeCell="E13" sqref="E13"/>
    </sheetView>
  </sheetViews>
  <sheetFormatPr defaultRowHeight="22.5"/>
  <cols>
    <col min="1" max="1" width="38.57031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1.7109375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285156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2.5703125" style="1" bestFit="1" customWidth="1"/>
    <col min="30" max="30" width="1.140625" style="1" customWidth="1"/>
    <col min="31" max="31" width="18.85546875" style="1" bestFit="1" customWidth="1"/>
    <col min="32" max="32" width="1" style="1" customWidth="1"/>
    <col min="33" max="33" width="22" style="1" bestFit="1" customWidth="1"/>
    <col min="34" max="34" width="1" style="1" customWidth="1"/>
    <col min="35" max="35" width="22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  <c r="Z2" s="19" t="s">
        <v>0</v>
      </c>
      <c r="AA2" s="19" t="s">
        <v>0</v>
      </c>
      <c r="AB2" s="19" t="s">
        <v>0</v>
      </c>
      <c r="AC2" s="19" t="s">
        <v>0</v>
      </c>
      <c r="AD2" s="19" t="s">
        <v>0</v>
      </c>
      <c r="AE2" s="19" t="s">
        <v>0</v>
      </c>
      <c r="AF2" s="19" t="s">
        <v>0</v>
      </c>
      <c r="AG2" s="19" t="s">
        <v>0</v>
      </c>
      <c r="AH2" s="19" t="s">
        <v>0</v>
      </c>
      <c r="AI2" s="19" t="s">
        <v>0</v>
      </c>
      <c r="AJ2" s="19" t="s">
        <v>0</v>
      </c>
      <c r="AK2" s="19" t="s">
        <v>0</v>
      </c>
    </row>
    <row r="3" spans="1:37" ht="2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  <c r="AB3" s="19" t="s">
        <v>1</v>
      </c>
      <c r="AC3" s="19" t="s">
        <v>1</v>
      </c>
      <c r="AD3" s="19" t="s">
        <v>1</v>
      </c>
      <c r="AE3" s="19" t="s">
        <v>1</v>
      </c>
      <c r="AF3" s="19" t="s">
        <v>1</v>
      </c>
      <c r="AG3" s="19" t="s">
        <v>1</v>
      </c>
      <c r="AH3" s="19" t="s">
        <v>1</v>
      </c>
      <c r="AI3" s="19" t="s">
        <v>1</v>
      </c>
      <c r="AJ3" s="19" t="s">
        <v>1</v>
      </c>
      <c r="AK3" s="19" t="s">
        <v>1</v>
      </c>
    </row>
    <row r="4" spans="1:37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  <c r="Z4" s="19" t="s">
        <v>2</v>
      </c>
      <c r="AA4" s="19" t="s">
        <v>2</v>
      </c>
      <c r="AB4" s="19" t="s">
        <v>2</v>
      </c>
      <c r="AC4" s="19" t="s">
        <v>2</v>
      </c>
      <c r="AD4" s="19" t="s">
        <v>2</v>
      </c>
      <c r="AE4" s="19" t="s">
        <v>2</v>
      </c>
      <c r="AF4" s="19" t="s">
        <v>2</v>
      </c>
      <c r="AG4" s="19" t="s">
        <v>2</v>
      </c>
      <c r="AH4" s="19" t="s">
        <v>2</v>
      </c>
      <c r="AI4" s="19" t="s">
        <v>2</v>
      </c>
      <c r="AJ4" s="19" t="s">
        <v>2</v>
      </c>
      <c r="AK4" s="19" t="s">
        <v>2</v>
      </c>
    </row>
    <row r="5" spans="1:37" ht="25.5">
      <c r="A5" s="18" t="s">
        <v>212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K5" s="3"/>
    </row>
    <row r="6" spans="1:37" ht="24.75" thickBot="1">
      <c r="A6" s="17" t="s">
        <v>43</v>
      </c>
      <c r="B6" s="17" t="s">
        <v>43</v>
      </c>
      <c r="C6" s="17" t="s">
        <v>43</v>
      </c>
      <c r="D6" s="17" t="s">
        <v>43</v>
      </c>
      <c r="E6" s="17" t="s">
        <v>43</v>
      </c>
      <c r="F6" s="17" t="s">
        <v>43</v>
      </c>
      <c r="G6" s="17" t="s">
        <v>43</v>
      </c>
      <c r="H6" s="17" t="s">
        <v>43</v>
      </c>
      <c r="I6" s="17" t="s">
        <v>43</v>
      </c>
      <c r="J6" s="17" t="s">
        <v>43</v>
      </c>
      <c r="K6" s="17" t="s">
        <v>43</v>
      </c>
      <c r="L6" s="17" t="s">
        <v>43</v>
      </c>
      <c r="M6" s="17" t="s">
        <v>43</v>
      </c>
      <c r="O6" s="17" t="s">
        <v>166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.75" thickBot="1">
      <c r="A7" s="17" t="s">
        <v>44</v>
      </c>
      <c r="C7" s="17" t="s">
        <v>45</v>
      </c>
      <c r="E7" s="17" t="s">
        <v>46</v>
      </c>
      <c r="G7" s="17" t="s">
        <v>47</v>
      </c>
      <c r="I7" s="17" t="s">
        <v>48</v>
      </c>
      <c r="K7" s="17" t="s">
        <v>49</v>
      </c>
      <c r="M7" s="17" t="s">
        <v>38</v>
      </c>
      <c r="O7" s="17" t="s">
        <v>7</v>
      </c>
      <c r="Q7" s="17" t="s">
        <v>8</v>
      </c>
      <c r="S7" s="17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7" t="s">
        <v>7</v>
      </c>
      <c r="AE7" s="17" t="s">
        <v>50</v>
      </c>
      <c r="AG7" s="17" t="s">
        <v>8</v>
      </c>
      <c r="AI7" s="17" t="s">
        <v>9</v>
      </c>
      <c r="AK7" s="17" t="s">
        <v>13</v>
      </c>
    </row>
    <row r="8" spans="1:37" ht="24.75" thickBot="1">
      <c r="A8" s="17" t="s">
        <v>44</v>
      </c>
      <c r="C8" s="17" t="s">
        <v>45</v>
      </c>
      <c r="E8" s="17" t="s">
        <v>46</v>
      </c>
      <c r="G8" s="17" t="s">
        <v>47</v>
      </c>
      <c r="I8" s="17" t="s">
        <v>48</v>
      </c>
      <c r="K8" s="17" t="s">
        <v>49</v>
      </c>
      <c r="M8" s="17" t="s">
        <v>38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50</v>
      </c>
      <c r="AG8" s="17" t="s">
        <v>8</v>
      </c>
      <c r="AI8" s="17" t="s">
        <v>9</v>
      </c>
      <c r="AK8" s="17" t="s">
        <v>13</v>
      </c>
    </row>
    <row r="9" spans="1:37" ht="24">
      <c r="A9" s="2" t="s">
        <v>51</v>
      </c>
      <c r="C9" s="1" t="s">
        <v>52</v>
      </c>
      <c r="E9" s="1" t="s">
        <v>52</v>
      </c>
      <c r="G9" s="1" t="s">
        <v>53</v>
      </c>
      <c r="I9" s="1" t="s">
        <v>54</v>
      </c>
      <c r="K9" s="3">
        <v>18</v>
      </c>
      <c r="M9" s="3">
        <v>18</v>
      </c>
      <c r="O9" s="3">
        <v>1050000</v>
      </c>
      <c r="Q9" s="3">
        <v>969087250000</v>
      </c>
      <c r="S9" s="3">
        <v>985982141711</v>
      </c>
      <c r="U9" s="3">
        <v>0</v>
      </c>
      <c r="W9" s="3">
        <v>0</v>
      </c>
      <c r="Y9" s="3">
        <v>0</v>
      </c>
      <c r="AA9" s="3">
        <v>0</v>
      </c>
      <c r="AC9" s="3">
        <v>1050000</v>
      </c>
      <c r="AE9" s="3">
        <v>948619</v>
      </c>
      <c r="AG9" s="3">
        <v>969087250000</v>
      </c>
      <c r="AI9" s="3">
        <v>996011353064</v>
      </c>
      <c r="AK9" s="8">
        <v>9.2052494723661223E-3</v>
      </c>
    </row>
    <row r="10" spans="1:37" ht="24">
      <c r="A10" s="2" t="s">
        <v>55</v>
      </c>
      <c r="C10" s="1" t="s">
        <v>52</v>
      </c>
      <c r="E10" s="1" t="s">
        <v>52</v>
      </c>
      <c r="G10" s="1" t="s">
        <v>56</v>
      </c>
      <c r="I10" s="1" t="s">
        <v>57</v>
      </c>
      <c r="K10" s="3">
        <v>18</v>
      </c>
      <c r="M10" s="3">
        <v>18</v>
      </c>
      <c r="O10" s="3">
        <v>4000000</v>
      </c>
      <c r="Q10" s="3">
        <v>3842224375000</v>
      </c>
      <c r="S10" s="3">
        <v>3817212077300</v>
      </c>
      <c r="U10" s="3">
        <v>0</v>
      </c>
      <c r="W10" s="3">
        <v>0</v>
      </c>
      <c r="Y10" s="3">
        <v>0</v>
      </c>
      <c r="AA10" s="3">
        <v>0</v>
      </c>
      <c r="AC10" s="3">
        <v>4000000</v>
      </c>
      <c r="AE10" s="3">
        <v>981171</v>
      </c>
      <c r="AG10" s="3">
        <v>3842224375000</v>
      </c>
      <c r="AI10" s="3">
        <v>3924532321679</v>
      </c>
      <c r="AK10" s="8">
        <v>3.6270971181488199E-2</v>
      </c>
    </row>
    <row r="11" spans="1:37" ht="24">
      <c r="A11" s="2" t="s">
        <v>58</v>
      </c>
      <c r="C11" s="1" t="s">
        <v>52</v>
      </c>
      <c r="E11" s="1" t="s">
        <v>52</v>
      </c>
      <c r="G11" s="1" t="s">
        <v>59</v>
      </c>
      <c r="I11" s="1" t="s">
        <v>60</v>
      </c>
      <c r="K11" s="3">
        <v>0</v>
      </c>
      <c r="M11" s="3">
        <v>0</v>
      </c>
      <c r="O11" s="3">
        <v>511551</v>
      </c>
      <c r="Q11" s="3">
        <v>456117248975</v>
      </c>
      <c r="S11" s="3">
        <v>485760236681</v>
      </c>
      <c r="U11" s="3">
        <v>0</v>
      </c>
      <c r="W11" s="3">
        <v>0</v>
      </c>
      <c r="Y11" s="3">
        <v>0</v>
      </c>
      <c r="AA11" s="3">
        <v>0</v>
      </c>
      <c r="AC11" s="3">
        <v>511551</v>
      </c>
      <c r="AE11" s="3">
        <v>907691</v>
      </c>
      <c r="AG11" s="3">
        <v>456117248975</v>
      </c>
      <c r="AI11" s="3">
        <v>464312527081</v>
      </c>
      <c r="AK11" s="8">
        <v>4.2912288416964636E-3</v>
      </c>
    </row>
    <row r="12" spans="1:37" ht="24">
      <c r="A12" s="2" t="s">
        <v>61</v>
      </c>
      <c r="C12" s="1" t="s">
        <v>52</v>
      </c>
      <c r="E12" s="1" t="s">
        <v>52</v>
      </c>
      <c r="G12" s="1" t="s">
        <v>62</v>
      </c>
      <c r="I12" s="1" t="s">
        <v>63</v>
      </c>
      <c r="K12" s="3">
        <v>0</v>
      </c>
      <c r="M12" s="3">
        <v>0</v>
      </c>
      <c r="O12" s="3">
        <v>93466</v>
      </c>
      <c r="Q12" s="3">
        <v>67565366539</v>
      </c>
      <c r="S12" s="3">
        <v>71423014790</v>
      </c>
      <c r="U12" s="3">
        <v>0</v>
      </c>
      <c r="W12" s="3">
        <v>0</v>
      </c>
      <c r="Y12" s="3">
        <v>0</v>
      </c>
      <c r="AA12" s="3">
        <v>0</v>
      </c>
      <c r="AC12" s="3">
        <v>93466</v>
      </c>
      <c r="AE12" s="3">
        <v>773420</v>
      </c>
      <c r="AG12" s="3">
        <v>67565366539</v>
      </c>
      <c r="AI12" s="3">
        <v>72285672541</v>
      </c>
      <c r="AK12" s="8">
        <v>6.6807235376453982E-4</v>
      </c>
    </row>
    <row r="13" spans="1:37" ht="24">
      <c r="A13" s="2" t="s">
        <v>64</v>
      </c>
      <c r="C13" s="1" t="s">
        <v>52</v>
      </c>
      <c r="E13" s="1" t="s">
        <v>52</v>
      </c>
      <c r="G13" s="1" t="s">
        <v>62</v>
      </c>
      <c r="I13" s="1" t="s">
        <v>65</v>
      </c>
      <c r="K13" s="3">
        <v>0</v>
      </c>
      <c r="M13" s="3">
        <v>0</v>
      </c>
      <c r="O13" s="3">
        <v>1400</v>
      </c>
      <c r="Q13" s="3">
        <v>942174737</v>
      </c>
      <c r="S13" s="3">
        <v>1003033130</v>
      </c>
      <c r="U13" s="3">
        <v>0</v>
      </c>
      <c r="W13" s="3">
        <v>0</v>
      </c>
      <c r="Y13" s="3">
        <v>0</v>
      </c>
      <c r="AA13" s="3">
        <v>0</v>
      </c>
      <c r="AC13" s="3">
        <v>1400</v>
      </c>
      <c r="AE13" s="3">
        <v>723110</v>
      </c>
      <c r="AG13" s="3">
        <v>942174737</v>
      </c>
      <c r="AI13" s="3">
        <v>1012314771</v>
      </c>
      <c r="AK13" s="8">
        <v>9.3559275031852012E-6</v>
      </c>
    </row>
    <row r="14" spans="1:37" ht="24">
      <c r="A14" s="2" t="s">
        <v>66</v>
      </c>
      <c r="C14" s="1" t="s">
        <v>52</v>
      </c>
      <c r="E14" s="1" t="s">
        <v>52</v>
      </c>
      <c r="G14" s="1" t="s">
        <v>67</v>
      </c>
      <c r="I14" s="1" t="s">
        <v>68</v>
      </c>
      <c r="K14" s="3">
        <v>0</v>
      </c>
      <c r="M14" s="3">
        <v>0</v>
      </c>
      <c r="O14" s="3">
        <v>23</v>
      </c>
      <c r="Q14" s="3">
        <v>21138277</v>
      </c>
      <c r="S14" s="3">
        <v>22028316</v>
      </c>
      <c r="U14" s="3">
        <v>0</v>
      </c>
      <c r="W14" s="3">
        <v>0</v>
      </c>
      <c r="Y14" s="3">
        <v>0</v>
      </c>
      <c r="AA14" s="3">
        <v>0</v>
      </c>
      <c r="AC14" s="3">
        <v>23</v>
      </c>
      <c r="AE14" s="3">
        <v>979900</v>
      </c>
      <c r="AG14" s="3">
        <v>21138277</v>
      </c>
      <c r="AI14" s="3">
        <v>22536826</v>
      </c>
      <c r="AK14" s="8">
        <v>2.0828789250957131E-7</v>
      </c>
    </row>
    <row r="15" spans="1:37" ht="24">
      <c r="A15" s="2" t="s">
        <v>69</v>
      </c>
      <c r="C15" s="1" t="s">
        <v>52</v>
      </c>
      <c r="E15" s="1" t="s">
        <v>52</v>
      </c>
      <c r="G15" s="1" t="s">
        <v>70</v>
      </c>
      <c r="I15" s="1" t="s">
        <v>71</v>
      </c>
      <c r="K15" s="3">
        <v>0</v>
      </c>
      <c r="M15" s="3">
        <v>0</v>
      </c>
      <c r="O15" s="3">
        <v>33885</v>
      </c>
      <c r="Q15" s="3">
        <v>28422267731</v>
      </c>
      <c r="S15" s="3">
        <v>32655064467</v>
      </c>
      <c r="U15" s="3">
        <v>0</v>
      </c>
      <c r="W15" s="3">
        <v>0</v>
      </c>
      <c r="Y15" s="3">
        <v>0</v>
      </c>
      <c r="AA15" s="3">
        <v>0</v>
      </c>
      <c r="AC15" s="3">
        <v>33885</v>
      </c>
      <c r="AE15" s="3">
        <v>938567</v>
      </c>
      <c r="AG15" s="3">
        <v>28422267731</v>
      </c>
      <c r="AI15" s="3">
        <v>31802114688</v>
      </c>
      <c r="AK15" s="8">
        <v>2.9391873752369582E-4</v>
      </c>
    </row>
    <row r="16" spans="1:37" ht="24">
      <c r="A16" s="2" t="s">
        <v>72</v>
      </c>
      <c r="C16" s="1" t="s">
        <v>52</v>
      </c>
      <c r="E16" s="1" t="s">
        <v>52</v>
      </c>
      <c r="G16" s="1" t="s">
        <v>73</v>
      </c>
      <c r="I16" s="1" t="s">
        <v>74</v>
      </c>
      <c r="K16" s="3">
        <v>0</v>
      </c>
      <c r="M16" s="3">
        <v>0</v>
      </c>
      <c r="O16" s="3">
        <v>74170</v>
      </c>
      <c r="Q16" s="3">
        <v>53381952247</v>
      </c>
      <c r="S16" s="3">
        <v>56375174077</v>
      </c>
      <c r="U16" s="3">
        <v>0</v>
      </c>
      <c r="W16" s="3">
        <v>0</v>
      </c>
      <c r="Y16" s="3">
        <v>0</v>
      </c>
      <c r="AA16" s="3">
        <v>0</v>
      </c>
      <c r="AC16" s="3">
        <v>74170</v>
      </c>
      <c r="AE16" s="3">
        <v>770000</v>
      </c>
      <c r="AG16" s="3">
        <v>53381952247</v>
      </c>
      <c r="AI16" s="3">
        <v>57108686952</v>
      </c>
      <c r="AK16" s="8">
        <v>5.2780493798110413E-4</v>
      </c>
    </row>
    <row r="17" spans="1:37" ht="24">
      <c r="A17" s="2" t="s">
        <v>75</v>
      </c>
      <c r="C17" s="1" t="s">
        <v>52</v>
      </c>
      <c r="E17" s="1" t="s">
        <v>52</v>
      </c>
      <c r="G17" s="1" t="s">
        <v>76</v>
      </c>
      <c r="I17" s="1" t="s">
        <v>77</v>
      </c>
      <c r="K17" s="3">
        <v>0</v>
      </c>
      <c r="M17" s="3">
        <v>0</v>
      </c>
      <c r="O17" s="3">
        <v>784814</v>
      </c>
      <c r="Q17" s="3">
        <v>430007715600</v>
      </c>
      <c r="S17" s="3">
        <v>447146145195</v>
      </c>
      <c r="U17" s="3">
        <v>0</v>
      </c>
      <c r="W17" s="3">
        <v>0</v>
      </c>
      <c r="Y17" s="3">
        <v>0</v>
      </c>
      <c r="AA17" s="3">
        <v>0</v>
      </c>
      <c r="AC17" s="3">
        <v>784814</v>
      </c>
      <c r="AE17" s="3">
        <v>574140</v>
      </c>
      <c r="AG17" s="3">
        <v>430007715600</v>
      </c>
      <c r="AI17" s="3">
        <v>450575649476</v>
      </c>
      <c r="AK17" s="8">
        <v>4.164271066630562E-3</v>
      </c>
    </row>
    <row r="18" spans="1:37" ht="24">
      <c r="A18" s="2" t="s">
        <v>78</v>
      </c>
      <c r="C18" s="1" t="s">
        <v>52</v>
      </c>
      <c r="E18" s="1" t="s">
        <v>52</v>
      </c>
      <c r="G18" s="1" t="s">
        <v>73</v>
      </c>
      <c r="I18" s="1" t="s">
        <v>79</v>
      </c>
      <c r="K18" s="3">
        <v>0</v>
      </c>
      <c r="M18" s="3">
        <v>0</v>
      </c>
      <c r="O18" s="3">
        <v>846621</v>
      </c>
      <c r="Q18" s="3">
        <v>600008427700</v>
      </c>
      <c r="S18" s="3">
        <v>638793121357</v>
      </c>
      <c r="U18" s="3">
        <v>0</v>
      </c>
      <c r="W18" s="3">
        <v>0</v>
      </c>
      <c r="Y18" s="3">
        <v>0</v>
      </c>
      <c r="AA18" s="3">
        <v>0</v>
      </c>
      <c r="AC18" s="3">
        <v>846621</v>
      </c>
      <c r="AE18" s="3">
        <v>756360</v>
      </c>
      <c r="AG18" s="3">
        <v>600008427700</v>
      </c>
      <c r="AI18" s="3">
        <v>640325445987</v>
      </c>
      <c r="AK18" s="8">
        <v>5.9179601273437335E-3</v>
      </c>
    </row>
    <row r="19" spans="1:37" ht="24">
      <c r="A19" s="2" t="s">
        <v>80</v>
      </c>
      <c r="C19" s="1" t="s">
        <v>52</v>
      </c>
      <c r="E19" s="1" t="s">
        <v>52</v>
      </c>
      <c r="G19" s="1" t="s">
        <v>81</v>
      </c>
      <c r="I19" s="1" t="s">
        <v>82</v>
      </c>
      <c r="K19" s="3">
        <v>0</v>
      </c>
      <c r="M19" s="3">
        <v>0</v>
      </c>
      <c r="O19" s="3">
        <v>717148</v>
      </c>
      <c r="Q19" s="3">
        <v>537168268006</v>
      </c>
      <c r="S19" s="3">
        <v>569766349658</v>
      </c>
      <c r="U19" s="3">
        <v>0</v>
      </c>
      <c r="W19" s="3">
        <v>0</v>
      </c>
      <c r="Y19" s="3">
        <v>0</v>
      </c>
      <c r="AA19" s="3">
        <v>0</v>
      </c>
      <c r="AC19" s="3">
        <v>717148</v>
      </c>
      <c r="AE19" s="3">
        <v>804610</v>
      </c>
      <c r="AG19" s="3">
        <v>537168268006</v>
      </c>
      <c r="AI19" s="3">
        <v>577002092582</v>
      </c>
      <c r="AK19" s="8">
        <v>5.3327185397587639E-3</v>
      </c>
    </row>
    <row r="20" spans="1:37" ht="24">
      <c r="A20" s="2" t="s">
        <v>83</v>
      </c>
      <c r="C20" s="1" t="s">
        <v>52</v>
      </c>
      <c r="E20" s="1" t="s">
        <v>52</v>
      </c>
      <c r="G20" s="1" t="s">
        <v>84</v>
      </c>
      <c r="I20" s="1" t="s">
        <v>85</v>
      </c>
      <c r="K20" s="3">
        <v>0</v>
      </c>
      <c r="M20" s="3">
        <v>0</v>
      </c>
      <c r="O20" s="3">
        <v>600</v>
      </c>
      <c r="Q20" s="3">
        <v>566406640</v>
      </c>
      <c r="S20" s="3">
        <v>591931061</v>
      </c>
      <c r="U20" s="3">
        <v>0</v>
      </c>
      <c r="W20" s="3">
        <v>0</v>
      </c>
      <c r="Y20" s="3">
        <v>600</v>
      </c>
      <c r="AA20" s="3">
        <v>600000000</v>
      </c>
      <c r="AC20" s="3">
        <v>0</v>
      </c>
      <c r="AE20" s="3">
        <v>0</v>
      </c>
      <c r="AG20" s="3">
        <v>0</v>
      </c>
      <c r="AI20" s="3">
        <v>0</v>
      </c>
      <c r="AK20" s="8">
        <v>0</v>
      </c>
    </row>
    <row r="21" spans="1:37" ht="24">
      <c r="A21" s="2" t="s">
        <v>86</v>
      </c>
      <c r="C21" s="1" t="s">
        <v>52</v>
      </c>
      <c r="E21" s="1" t="s">
        <v>52</v>
      </c>
      <c r="G21" s="1" t="s">
        <v>87</v>
      </c>
      <c r="I21" s="1" t="s">
        <v>88</v>
      </c>
      <c r="K21" s="3">
        <v>18</v>
      </c>
      <c r="M21" s="3">
        <v>18</v>
      </c>
      <c r="O21" s="3">
        <v>3100000</v>
      </c>
      <c r="Q21" s="3">
        <v>2822141250000</v>
      </c>
      <c r="S21" s="3">
        <v>2870023782268</v>
      </c>
      <c r="U21" s="3">
        <v>0</v>
      </c>
      <c r="W21" s="3">
        <v>0</v>
      </c>
      <c r="Y21" s="3">
        <v>0</v>
      </c>
      <c r="AA21" s="3">
        <v>0</v>
      </c>
      <c r="AC21" s="3">
        <v>3100000</v>
      </c>
      <c r="AE21" s="3">
        <v>934550</v>
      </c>
      <c r="AG21" s="3">
        <v>2822141250000</v>
      </c>
      <c r="AI21" s="3">
        <v>2896992737181</v>
      </c>
      <c r="AK21" s="8">
        <v>2.6774334231580123E-2</v>
      </c>
    </row>
    <row r="22" spans="1:37" ht="24">
      <c r="A22" s="2" t="s">
        <v>89</v>
      </c>
      <c r="C22" s="1" t="s">
        <v>52</v>
      </c>
      <c r="E22" s="1" t="s">
        <v>52</v>
      </c>
      <c r="G22" s="1" t="s">
        <v>90</v>
      </c>
      <c r="I22" s="1" t="s">
        <v>91</v>
      </c>
      <c r="K22" s="3">
        <v>19</v>
      </c>
      <c r="M22" s="3">
        <v>19</v>
      </c>
      <c r="O22" s="3">
        <v>1205000</v>
      </c>
      <c r="Q22" s="3">
        <v>1040433300342</v>
      </c>
      <c r="S22" s="3">
        <v>1051685655601</v>
      </c>
      <c r="U22" s="3">
        <v>0</v>
      </c>
      <c r="W22" s="3">
        <v>0</v>
      </c>
      <c r="Y22" s="3">
        <v>0</v>
      </c>
      <c r="AA22" s="3">
        <v>0</v>
      </c>
      <c r="AC22" s="3">
        <v>1205000</v>
      </c>
      <c r="AE22" s="3">
        <v>879397</v>
      </c>
      <c r="AG22" s="3">
        <v>1040433300342</v>
      </c>
      <c r="AI22" s="3">
        <v>1059632322656</v>
      </c>
      <c r="AK22" s="8">
        <v>9.7932416623813991E-3</v>
      </c>
    </row>
    <row r="23" spans="1:37" ht="24">
      <c r="A23" s="2" t="s">
        <v>92</v>
      </c>
      <c r="C23" s="1" t="s">
        <v>52</v>
      </c>
      <c r="E23" s="1" t="s">
        <v>52</v>
      </c>
      <c r="G23" s="1" t="s">
        <v>93</v>
      </c>
      <c r="I23" s="1" t="s">
        <v>94</v>
      </c>
      <c r="K23" s="3">
        <v>20</v>
      </c>
      <c r="M23" s="3">
        <v>20</v>
      </c>
      <c r="O23" s="3">
        <v>3750000</v>
      </c>
      <c r="Q23" s="3">
        <v>3697993125000</v>
      </c>
      <c r="S23" s="3">
        <v>3740885035087</v>
      </c>
      <c r="U23" s="3">
        <v>0</v>
      </c>
      <c r="W23" s="3">
        <v>0</v>
      </c>
      <c r="Y23" s="3">
        <v>3750000</v>
      </c>
      <c r="AA23" s="3">
        <v>3750000000000</v>
      </c>
      <c r="AC23" s="3">
        <v>0</v>
      </c>
      <c r="AE23" s="3">
        <v>0</v>
      </c>
      <c r="AG23" s="3">
        <v>0</v>
      </c>
      <c r="AI23" s="3">
        <v>0</v>
      </c>
      <c r="AK23" s="8">
        <v>0</v>
      </c>
    </row>
    <row r="24" spans="1:37" ht="24">
      <c r="A24" s="2" t="s">
        <v>95</v>
      </c>
      <c r="C24" s="1" t="s">
        <v>52</v>
      </c>
      <c r="E24" s="1" t="s">
        <v>52</v>
      </c>
      <c r="G24" s="1" t="s">
        <v>96</v>
      </c>
      <c r="I24" s="1" t="s">
        <v>97</v>
      </c>
      <c r="K24" s="3">
        <v>23</v>
      </c>
      <c r="M24" s="3">
        <v>23</v>
      </c>
      <c r="O24" s="3">
        <v>1000000</v>
      </c>
      <c r="Q24" s="3">
        <v>1000008125000</v>
      </c>
      <c r="S24" s="3">
        <v>922908235920</v>
      </c>
      <c r="U24" s="3">
        <v>0</v>
      </c>
      <c r="W24" s="3">
        <v>0</v>
      </c>
      <c r="Y24" s="3">
        <v>0</v>
      </c>
      <c r="AA24" s="3">
        <v>0</v>
      </c>
      <c r="AC24" s="3">
        <v>1000000</v>
      </c>
      <c r="AE24" s="3">
        <v>929716</v>
      </c>
      <c r="AG24" s="3">
        <v>1000008125000</v>
      </c>
      <c r="AI24" s="3">
        <v>929679973505</v>
      </c>
      <c r="AK24" s="8">
        <v>8.5922073671647701E-3</v>
      </c>
    </row>
    <row r="25" spans="1:37" ht="24">
      <c r="A25" s="2" t="s">
        <v>98</v>
      </c>
      <c r="C25" s="1" t="s">
        <v>52</v>
      </c>
      <c r="E25" s="1" t="s">
        <v>52</v>
      </c>
      <c r="G25" s="1" t="s">
        <v>99</v>
      </c>
      <c r="I25" s="1" t="s">
        <v>100</v>
      </c>
      <c r="K25" s="3">
        <v>18.5</v>
      </c>
      <c r="M25" s="3">
        <v>18.5</v>
      </c>
      <c r="O25" s="3">
        <v>1685000</v>
      </c>
      <c r="Q25" s="3">
        <v>1609675400862</v>
      </c>
      <c r="S25" s="3">
        <v>1624229878653</v>
      </c>
      <c r="U25" s="3">
        <v>0</v>
      </c>
      <c r="W25" s="3">
        <v>0</v>
      </c>
      <c r="Y25" s="3">
        <v>0</v>
      </c>
      <c r="AA25" s="3">
        <v>0</v>
      </c>
      <c r="AC25" s="3">
        <v>1685000</v>
      </c>
      <c r="AE25" s="3">
        <v>973737</v>
      </c>
      <c r="AG25" s="3">
        <v>1609675400862</v>
      </c>
      <c r="AI25" s="3">
        <v>1640683266059</v>
      </c>
      <c r="AK25" s="8">
        <v>1.5163380138940124E-2</v>
      </c>
    </row>
    <row r="26" spans="1:37" ht="24">
      <c r="A26" s="2" t="s">
        <v>101</v>
      </c>
      <c r="C26" s="1" t="s">
        <v>52</v>
      </c>
      <c r="E26" s="1" t="s">
        <v>52</v>
      </c>
      <c r="G26" s="1" t="s">
        <v>102</v>
      </c>
      <c r="I26" s="1" t="s">
        <v>103</v>
      </c>
      <c r="K26" s="3">
        <v>18</v>
      </c>
      <c r="M26" s="3">
        <v>18</v>
      </c>
      <c r="O26" s="3">
        <v>205000</v>
      </c>
      <c r="Q26" s="3">
        <v>187093345701</v>
      </c>
      <c r="S26" s="3">
        <v>197339292806</v>
      </c>
      <c r="U26" s="3">
        <v>0</v>
      </c>
      <c r="W26" s="3">
        <v>0</v>
      </c>
      <c r="Y26" s="3">
        <v>0</v>
      </c>
      <c r="AA26" s="3">
        <v>0</v>
      </c>
      <c r="AC26" s="3">
        <v>205000</v>
      </c>
      <c r="AE26" s="3">
        <v>960787</v>
      </c>
      <c r="AG26" s="3">
        <v>187093345701</v>
      </c>
      <c r="AI26" s="3">
        <v>196953702748</v>
      </c>
      <c r="AK26" s="8">
        <v>1.820268376182941E-3</v>
      </c>
    </row>
    <row r="27" spans="1:37" ht="24">
      <c r="A27" s="2" t="s">
        <v>104</v>
      </c>
      <c r="C27" s="1" t="s">
        <v>52</v>
      </c>
      <c r="E27" s="1" t="s">
        <v>52</v>
      </c>
      <c r="G27" s="1" t="s">
        <v>102</v>
      </c>
      <c r="I27" s="1" t="s">
        <v>105</v>
      </c>
      <c r="K27" s="3">
        <v>18</v>
      </c>
      <c r="M27" s="3">
        <v>18</v>
      </c>
      <c r="O27" s="3">
        <v>10550000</v>
      </c>
      <c r="Q27" s="3">
        <v>9704687016003</v>
      </c>
      <c r="S27" s="3">
        <v>9675736900665</v>
      </c>
      <c r="U27" s="3">
        <v>5145000</v>
      </c>
      <c r="W27" s="3">
        <v>4779647733622</v>
      </c>
      <c r="Y27" s="3">
        <v>0</v>
      </c>
      <c r="AA27" s="3">
        <v>0</v>
      </c>
      <c r="AC27" s="3">
        <v>15695000</v>
      </c>
      <c r="AE27" s="3">
        <v>914588</v>
      </c>
      <c r="AG27" s="3">
        <v>14484334749625</v>
      </c>
      <c r="AI27" s="3">
        <v>14353902424726</v>
      </c>
      <c r="AK27" s="8">
        <v>0.13266038817241629</v>
      </c>
    </row>
    <row r="28" spans="1:37" ht="24">
      <c r="A28" s="2" t="s">
        <v>106</v>
      </c>
      <c r="C28" s="1" t="s">
        <v>52</v>
      </c>
      <c r="E28" s="1" t="s">
        <v>52</v>
      </c>
      <c r="G28" s="1" t="s">
        <v>107</v>
      </c>
      <c r="I28" s="1" t="s">
        <v>108</v>
      </c>
      <c r="K28" s="3">
        <v>20.5</v>
      </c>
      <c r="M28" s="3">
        <v>20.5</v>
      </c>
      <c r="O28" s="3">
        <v>931853</v>
      </c>
      <c r="Q28" s="3">
        <v>909449310683</v>
      </c>
      <c r="S28" s="3">
        <v>883374525999</v>
      </c>
      <c r="U28" s="3">
        <v>0</v>
      </c>
      <c r="W28" s="3">
        <v>0</v>
      </c>
      <c r="Y28" s="3">
        <v>0</v>
      </c>
      <c r="AA28" s="3">
        <v>0</v>
      </c>
      <c r="AC28" s="3">
        <v>931853</v>
      </c>
      <c r="AE28" s="3">
        <v>946167</v>
      </c>
      <c r="AG28" s="3">
        <v>909449310683</v>
      </c>
      <c r="AI28" s="3">
        <v>881654392019</v>
      </c>
      <c r="AK28" s="8">
        <v>8.1483495162737174E-3</v>
      </c>
    </row>
    <row r="29" spans="1:37" ht="24">
      <c r="A29" s="2" t="s">
        <v>109</v>
      </c>
      <c r="C29" s="1" t="s">
        <v>52</v>
      </c>
      <c r="E29" s="1" t="s">
        <v>52</v>
      </c>
      <c r="G29" s="1" t="s">
        <v>107</v>
      </c>
      <c r="I29" s="1" t="s">
        <v>110</v>
      </c>
      <c r="K29" s="3">
        <v>20.5</v>
      </c>
      <c r="M29" s="3">
        <v>20.5</v>
      </c>
      <c r="O29" s="3">
        <v>2600000</v>
      </c>
      <c r="Q29" s="3">
        <v>2348344375000</v>
      </c>
      <c r="S29" s="3">
        <v>2414313241736</v>
      </c>
      <c r="U29" s="3">
        <v>0</v>
      </c>
      <c r="W29" s="3">
        <v>0</v>
      </c>
      <c r="Y29" s="3">
        <v>0</v>
      </c>
      <c r="AA29" s="3">
        <v>0</v>
      </c>
      <c r="AC29" s="3">
        <v>2600000</v>
      </c>
      <c r="AE29" s="3">
        <v>924704</v>
      </c>
      <c r="AG29" s="3">
        <v>2348344375000</v>
      </c>
      <c r="AI29" s="3">
        <v>2404137236072</v>
      </c>
      <c r="AK29" s="8">
        <v>2.2219307998616249E-2</v>
      </c>
    </row>
    <row r="30" spans="1:37" ht="24">
      <c r="A30" s="2" t="s">
        <v>111</v>
      </c>
      <c r="C30" s="1" t="s">
        <v>52</v>
      </c>
      <c r="E30" s="1" t="s">
        <v>52</v>
      </c>
      <c r="G30" s="1" t="s">
        <v>112</v>
      </c>
      <c r="I30" s="1" t="s">
        <v>113</v>
      </c>
      <c r="K30" s="3">
        <v>20.5</v>
      </c>
      <c r="M30" s="3">
        <v>20.5</v>
      </c>
      <c r="O30" s="3">
        <v>625000</v>
      </c>
      <c r="Q30" s="3">
        <v>574164375000</v>
      </c>
      <c r="S30" s="3">
        <v>574629607239</v>
      </c>
      <c r="U30" s="3">
        <v>0</v>
      </c>
      <c r="W30" s="3">
        <v>0</v>
      </c>
      <c r="Y30" s="3">
        <v>0</v>
      </c>
      <c r="AA30" s="3">
        <v>0</v>
      </c>
      <c r="AC30" s="3">
        <v>625000</v>
      </c>
      <c r="AE30" s="3">
        <v>916353</v>
      </c>
      <c r="AG30" s="3">
        <v>574164375000</v>
      </c>
      <c r="AI30" s="3">
        <v>572698432075</v>
      </c>
      <c r="AK30" s="8">
        <v>5.29294362304779E-3</v>
      </c>
    </row>
    <row r="31" spans="1:37" ht="24">
      <c r="A31" s="2" t="s">
        <v>114</v>
      </c>
      <c r="C31" s="1" t="s">
        <v>52</v>
      </c>
      <c r="E31" s="1" t="s">
        <v>52</v>
      </c>
      <c r="G31" s="1" t="s">
        <v>115</v>
      </c>
      <c r="I31" s="1" t="s">
        <v>116</v>
      </c>
      <c r="K31" s="3">
        <v>23</v>
      </c>
      <c r="M31" s="3">
        <v>23</v>
      </c>
      <c r="O31" s="3">
        <v>5405000</v>
      </c>
      <c r="Q31" s="3">
        <v>4897717338014</v>
      </c>
      <c r="S31" s="3">
        <v>4873969861349</v>
      </c>
      <c r="U31" s="3">
        <v>0</v>
      </c>
      <c r="W31" s="3">
        <v>0</v>
      </c>
      <c r="Y31" s="3">
        <v>0</v>
      </c>
      <c r="AA31" s="3">
        <v>0</v>
      </c>
      <c r="AC31" s="3">
        <v>5405000</v>
      </c>
      <c r="AE31" s="3">
        <v>897984</v>
      </c>
      <c r="AG31" s="3">
        <v>4897717338014</v>
      </c>
      <c r="AI31" s="3">
        <v>4853415442863</v>
      </c>
      <c r="AK31" s="8">
        <v>4.4855813949459519E-2</v>
      </c>
    </row>
    <row r="32" spans="1:37" ht="24">
      <c r="A32" s="2" t="s">
        <v>117</v>
      </c>
      <c r="C32" s="1" t="s">
        <v>52</v>
      </c>
      <c r="E32" s="1" t="s">
        <v>52</v>
      </c>
      <c r="G32" s="1" t="s">
        <v>118</v>
      </c>
      <c r="I32" s="1" t="s">
        <v>119</v>
      </c>
      <c r="K32" s="3">
        <v>23</v>
      </c>
      <c r="M32" s="3">
        <v>23</v>
      </c>
      <c r="O32" s="3">
        <v>1000000</v>
      </c>
      <c r="Q32" s="3">
        <v>930730000000</v>
      </c>
      <c r="S32" s="3">
        <v>929723971800</v>
      </c>
      <c r="U32" s="3">
        <v>0</v>
      </c>
      <c r="W32" s="3">
        <v>0</v>
      </c>
      <c r="Y32" s="3">
        <v>0</v>
      </c>
      <c r="AA32" s="3">
        <v>0</v>
      </c>
      <c r="AC32" s="3">
        <v>1000000</v>
      </c>
      <c r="AE32" s="3">
        <v>926639</v>
      </c>
      <c r="AG32" s="3">
        <v>930730000000</v>
      </c>
      <c r="AI32" s="3">
        <v>926603092738</v>
      </c>
      <c r="AK32" s="8">
        <v>8.5637704874346049E-3</v>
      </c>
    </row>
    <row r="33" spans="1:37" ht="24">
      <c r="A33" s="2" t="s">
        <v>120</v>
      </c>
      <c r="C33" s="1" t="s">
        <v>52</v>
      </c>
      <c r="E33" s="1" t="s">
        <v>52</v>
      </c>
      <c r="G33" s="1" t="s">
        <v>121</v>
      </c>
      <c r="I33" s="1" t="s">
        <v>122</v>
      </c>
      <c r="K33" s="3">
        <v>18</v>
      </c>
      <c r="M33" s="3">
        <v>18</v>
      </c>
      <c r="O33" s="3">
        <v>460000</v>
      </c>
      <c r="Q33" s="3">
        <v>450820000000</v>
      </c>
      <c r="S33" s="3">
        <v>455191920629</v>
      </c>
      <c r="U33" s="3">
        <v>0</v>
      </c>
      <c r="W33" s="3">
        <v>0</v>
      </c>
      <c r="Y33" s="3">
        <v>460000</v>
      </c>
      <c r="AA33" s="3">
        <v>460000000000</v>
      </c>
      <c r="AC33" s="3">
        <v>0</v>
      </c>
      <c r="AE33" s="3">
        <v>0</v>
      </c>
      <c r="AG33" s="3">
        <v>0</v>
      </c>
      <c r="AI33" s="3">
        <v>0</v>
      </c>
      <c r="AK33" s="8">
        <v>0</v>
      </c>
    </row>
    <row r="34" spans="1:37" ht="24.75" thickBot="1">
      <c r="A34" s="2" t="s">
        <v>123</v>
      </c>
      <c r="C34" s="1" t="s">
        <v>52</v>
      </c>
      <c r="E34" s="1" t="s">
        <v>52</v>
      </c>
      <c r="G34" s="1" t="s">
        <v>124</v>
      </c>
      <c r="I34" s="1" t="s">
        <v>125</v>
      </c>
      <c r="K34" s="3">
        <v>23</v>
      </c>
      <c r="M34" s="3">
        <v>23</v>
      </c>
      <c r="O34" s="3">
        <v>450000</v>
      </c>
      <c r="Q34" s="3">
        <v>450000000000</v>
      </c>
      <c r="S34" s="3">
        <v>417196832996</v>
      </c>
      <c r="U34" s="3">
        <v>0</v>
      </c>
      <c r="W34" s="3">
        <v>0</v>
      </c>
      <c r="Y34" s="3">
        <v>0</v>
      </c>
      <c r="AA34" s="3">
        <v>0</v>
      </c>
      <c r="AC34" s="3">
        <v>450000</v>
      </c>
      <c r="AE34" s="3">
        <v>934183</v>
      </c>
      <c r="AG34" s="3">
        <v>450000000000</v>
      </c>
      <c r="AI34" s="3">
        <v>420366060183</v>
      </c>
      <c r="AK34" s="8">
        <v>3.8850706287597327E-3</v>
      </c>
    </row>
    <row r="35" spans="1:37" ht="23.25" thickBot="1">
      <c r="A35" s="1" t="s">
        <v>34</v>
      </c>
      <c r="C35" s="1" t="s">
        <v>34</v>
      </c>
      <c r="E35" s="1" t="s">
        <v>34</v>
      </c>
      <c r="G35" s="1" t="s">
        <v>34</v>
      </c>
      <c r="I35" s="1" t="s">
        <v>34</v>
      </c>
      <c r="K35" s="1" t="s">
        <v>34</v>
      </c>
      <c r="M35" s="1" t="s">
        <v>34</v>
      </c>
      <c r="O35" s="1" t="s">
        <v>34</v>
      </c>
      <c r="Q35" s="4">
        <f>SUM(Q9:Q34)</f>
        <v>37608769553057</v>
      </c>
      <c r="S35" s="4">
        <f>SUM(S9:S34)</f>
        <v>37737939060491</v>
      </c>
      <c r="U35" s="1" t="s">
        <v>34</v>
      </c>
      <c r="W35" s="4">
        <f>SUM(W9:W34)</f>
        <v>4779647733622</v>
      </c>
      <c r="Y35" s="1" t="s">
        <v>34</v>
      </c>
      <c r="AA35" s="4">
        <f>SUM(AA9:AA34)</f>
        <v>4210600000000</v>
      </c>
      <c r="AC35" s="1" t="s">
        <v>34</v>
      </c>
      <c r="AE35" s="1" t="s">
        <v>34</v>
      </c>
      <c r="AG35" s="4">
        <f>SUM(AG9:AG34)</f>
        <v>38239037755039</v>
      </c>
      <c r="AI35" s="4">
        <f>SUM(AI9:AI34)</f>
        <v>38351709798472</v>
      </c>
      <c r="AK35" s="9">
        <f>SUM(AK9:AK34)</f>
        <v>0.35445083562620622</v>
      </c>
    </row>
    <row r="36" spans="1:37" ht="23.25" thickTop="1"/>
    <row r="37" spans="1:37">
      <c r="S37" s="3"/>
    </row>
  </sheetData>
  <mergeCells count="29">
    <mergeCell ref="A5:AI5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C25" sqref="C25:C26"/>
    </sheetView>
  </sheetViews>
  <sheetFormatPr defaultRowHeight="22.5"/>
  <cols>
    <col min="1" max="1" width="35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</row>
    <row r="4" spans="1:17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">
      <c r="A6" s="17" t="s">
        <v>3</v>
      </c>
      <c r="C6" s="17" t="s">
        <v>166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K6" s="17" t="s">
        <v>6</v>
      </c>
      <c r="L6" s="17" t="s">
        <v>6</v>
      </c>
      <c r="M6" s="17" t="s">
        <v>6</v>
      </c>
      <c r="N6" s="17" t="s">
        <v>6</v>
      </c>
      <c r="O6" s="17" t="s">
        <v>6</v>
      </c>
      <c r="P6" s="17" t="s">
        <v>6</v>
      </c>
      <c r="Q6" s="17" t="s">
        <v>6</v>
      </c>
    </row>
    <row r="7" spans="1:17" ht="24">
      <c r="A7" s="17" t="s">
        <v>3</v>
      </c>
      <c r="C7" s="17" t="s">
        <v>35</v>
      </c>
      <c r="E7" s="17" t="s">
        <v>36</v>
      </c>
      <c r="G7" s="17" t="s">
        <v>37</v>
      </c>
      <c r="I7" s="17" t="s">
        <v>38</v>
      </c>
      <c r="K7" s="17" t="s">
        <v>35</v>
      </c>
      <c r="M7" s="17" t="s">
        <v>36</v>
      </c>
      <c r="O7" s="17" t="s">
        <v>37</v>
      </c>
      <c r="Q7" s="17" t="s">
        <v>38</v>
      </c>
    </row>
    <row r="8" spans="1:17" ht="24">
      <c r="A8" s="2" t="s">
        <v>39</v>
      </c>
      <c r="C8" s="3">
        <v>7350000</v>
      </c>
      <c r="E8" s="3">
        <v>6355</v>
      </c>
      <c r="G8" s="1" t="s">
        <v>40</v>
      </c>
      <c r="I8" s="3">
        <v>0.29400319812252002</v>
      </c>
      <c r="K8" s="3">
        <v>7350000</v>
      </c>
      <c r="M8" s="3">
        <v>6355</v>
      </c>
      <c r="O8" s="1" t="s">
        <v>40</v>
      </c>
      <c r="Q8" s="3">
        <v>0.29400319812252002</v>
      </c>
    </row>
    <row r="9" spans="1:17" ht="24">
      <c r="A9" s="2" t="s">
        <v>41</v>
      </c>
      <c r="C9" s="3">
        <v>347222222</v>
      </c>
      <c r="E9" s="3">
        <v>5612</v>
      </c>
      <c r="G9" s="1" t="s">
        <v>42</v>
      </c>
      <c r="I9" s="3">
        <v>0.297666399942071</v>
      </c>
      <c r="K9" s="3">
        <v>347222222</v>
      </c>
      <c r="M9" s="3">
        <v>5612</v>
      </c>
      <c r="O9" s="1" t="s">
        <v>42</v>
      </c>
      <c r="Q9" s="3">
        <v>0.297666399942071</v>
      </c>
    </row>
    <row r="10" spans="1:17" ht="24">
      <c r="A10" s="2" t="s">
        <v>203</v>
      </c>
      <c r="C10" s="1">
        <v>0</v>
      </c>
      <c r="E10" s="1">
        <v>0</v>
      </c>
      <c r="G10" s="1">
        <v>0</v>
      </c>
      <c r="I10" s="1">
        <v>0</v>
      </c>
      <c r="K10" s="3">
        <v>367647050</v>
      </c>
      <c r="M10" s="1">
        <v>10076</v>
      </c>
      <c r="O10" s="6" t="s">
        <v>204</v>
      </c>
      <c r="Q10" s="1"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3"/>
  <sheetViews>
    <sheetView rightToLeft="1" workbookViewId="0">
      <selection activeCell="E12" sqref="E12"/>
    </sheetView>
  </sheetViews>
  <sheetFormatPr defaultRowHeight="22.5"/>
  <cols>
    <col min="1" max="1" width="38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</row>
    <row r="3" spans="1:13" ht="2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</row>
    <row r="4" spans="1:13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</row>
    <row r="5" spans="1:13">
      <c r="A5" s="20" t="s">
        <v>213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0" t="s">
        <v>214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4">
      <c r="A7" s="17" t="s">
        <v>3</v>
      </c>
      <c r="C7" s="17" t="s">
        <v>6</v>
      </c>
      <c r="D7" s="17" t="s">
        <v>6</v>
      </c>
      <c r="E7" s="17" t="s">
        <v>6</v>
      </c>
      <c r="F7" s="17" t="s">
        <v>6</v>
      </c>
      <c r="G7" s="17" t="s">
        <v>6</v>
      </c>
      <c r="H7" s="17" t="s">
        <v>6</v>
      </c>
      <c r="I7" s="17" t="s">
        <v>6</v>
      </c>
      <c r="J7" s="17" t="s">
        <v>6</v>
      </c>
      <c r="K7" s="17" t="s">
        <v>6</v>
      </c>
      <c r="L7" s="17" t="s">
        <v>6</v>
      </c>
      <c r="M7" s="17" t="s">
        <v>6</v>
      </c>
    </row>
    <row r="8" spans="1:13" ht="24">
      <c r="A8" s="17" t="s">
        <v>3</v>
      </c>
      <c r="C8" s="17" t="s">
        <v>7</v>
      </c>
      <c r="E8" s="17" t="s">
        <v>126</v>
      </c>
      <c r="G8" s="17" t="s">
        <v>127</v>
      </c>
      <c r="I8" s="17" t="s">
        <v>128</v>
      </c>
      <c r="K8" s="17" t="s">
        <v>129</v>
      </c>
      <c r="M8" s="17" t="s">
        <v>130</v>
      </c>
    </row>
    <row r="9" spans="1:13" ht="24">
      <c r="A9" s="2" t="s">
        <v>55</v>
      </c>
      <c r="C9" s="3">
        <v>4000000</v>
      </c>
      <c r="E9" s="3">
        <v>999990</v>
      </c>
      <c r="G9" s="3">
        <v>981171.10080000001</v>
      </c>
      <c r="I9" s="1" t="s">
        <v>131</v>
      </c>
      <c r="K9" s="3">
        <v>3924684403200</v>
      </c>
      <c r="M9" s="1" t="s">
        <v>205</v>
      </c>
    </row>
    <row r="10" spans="1:13" ht="24">
      <c r="A10" s="2" t="s">
        <v>98</v>
      </c>
      <c r="C10" s="3">
        <v>1685000</v>
      </c>
      <c r="E10" s="3">
        <v>930000</v>
      </c>
      <c r="G10" s="3">
        <v>973737</v>
      </c>
      <c r="I10" s="1" t="s">
        <v>132</v>
      </c>
      <c r="K10" s="3">
        <v>1640746845000</v>
      </c>
      <c r="M10" s="1" t="s">
        <v>205</v>
      </c>
    </row>
    <row r="11" spans="1:13" ht="24">
      <c r="A11" s="2" t="s">
        <v>51</v>
      </c>
      <c r="C11" s="3">
        <v>1050000</v>
      </c>
      <c r="E11" s="3">
        <v>923820</v>
      </c>
      <c r="G11" s="3">
        <v>948619</v>
      </c>
      <c r="I11" s="1" t="s">
        <v>133</v>
      </c>
      <c r="K11" s="3">
        <v>996049950000</v>
      </c>
      <c r="M11" s="1" t="s">
        <v>205</v>
      </c>
    </row>
    <row r="12" spans="1:13" ht="24">
      <c r="A12" s="2" t="s">
        <v>69</v>
      </c>
      <c r="C12" s="3">
        <v>33885</v>
      </c>
      <c r="E12" s="3">
        <v>983970</v>
      </c>
      <c r="G12" s="3">
        <v>938567.12609999999</v>
      </c>
      <c r="I12" s="1" t="s">
        <v>134</v>
      </c>
      <c r="K12" s="3">
        <v>31803347067.898499</v>
      </c>
      <c r="M12" s="1" t="s">
        <v>205</v>
      </c>
    </row>
    <row r="13" spans="1:13" ht="24">
      <c r="A13" s="2" t="s">
        <v>86</v>
      </c>
      <c r="C13" s="3">
        <v>3100000</v>
      </c>
      <c r="E13" s="3">
        <v>944769</v>
      </c>
      <c r="G13" s="3">
        <v>934550</v>
      </c>
      <c r="I13" s="1" t="s">
        <v>135</v>
      </c>
      <c r="K13" s="3">
        <v>2897105000000</v>
      </c>
      <c r="M13" s="1" t="s">
        <v>205</v>
      </c>
    </row>
    <row r="14" spans="1:13" ht="24">
      <c r="A14" s="2" t="s">
        <v>58</v>
      </c>
      <c r="C14" s="3">
        <v>511551</v>
      </c>
      <c r="E14" s="3">
        <v>965120</v>
      </c>
      <c r="G14" s="3">
        <v>907691.54960000003</v>
      </c>
      <c r="I14" s="1" t="s">
        <v>136</v>
      </c>
      <c r="K14" s="3">
        <v>464330519889.42999</v>
      </c>
      <c r="M14" s="1" t="s">
        <v>205</v>
      </c>
    </row>
    <row r="15" spans="1:13" ht="24">
      <c r="A15" s="2" t="s">
        <v>89</v>
      </c>
      <c r="C15" s="3">
        <v>1205000</v>
      </c>
      <c r="E15" s="3">
        <v>950250</v>
      </c>
      <c r="G15" s="3">
        <v>879397</v>
      </c>
      <c r="I15" s="1" t="s">
        <v>137</v>
      </c>
      <c r="K15" s="3">
        <v>1059673385000</v>
      </c>
      <c r="M15" s="1" t="s">
        <v>205</v>
      </c>
    </row>
    <row r="16" spans="1:13" ht="24">
      <c r="A16" s="2" t="s">
        <v>101</v>
      </c>
      <c r="C16" s="3">
        <v>205000</v>
      </c>
      <c r="E16" s="3">
        <v>973900</v>
      </c>
      <c r="G16" s="3">
        <v>960787</v>
      </c>
      <c r="I16" s="1" t="s">
        <v>138</v>
      </c>
      <c r="K16" s="3">
        <v>196961335000</v>
      </c>
      <c r="M16" s="1" t="s">
        <v>205</v>
      </c>
    </row>
    <row r="17" spans="1:13" ht="24">
      <c r="A17" s="2" t="s">
        <v>104</v>
      </c>
      <c r="C17" s="3">
        <v>15695000</v>
      </c>
      <c r="E17" s="3">
        <v>934940</v>
      </c>
      <c r="G17" s="3">
        <v>914588</v>
      </c>
      <c r="I17" s="1" t="s">
        <v>139</v>
      </c>
      <c r="K17" s="3">
        <v>14354458660000</v>
      </c>
      <c r="M17" s="1" t="s">
        <v>205</v>
      </c>
    </row>
    <row r="18" spans="1:13" ht="24">
      <c r="A18" s="2" t="s">
        <v>106</v>
      </c>
      <c r="C18" s="3">
        <v>931853</v>
      </c>
      <c r="E18" s="3">
        <v>992620</v>
      </c>
      <c r="G18" s="3">
        <v>946167</v>
      </c>
      <c r="I18" s="1" t="s">
        <v>140</v>
      </c>
      <c r="K18" s="3">
        <v>881688557451</v>
      </c>
      <c r="M18" s="1" t="s">
        <v>205</v>
      </c>
    </row>
    <row r="19" spans="1:13" ht="24">
      <c r="A19" s="2" t="s">
        <v>109</v>
      </c>
      <c r="C19" s="3">
        <v>2600000</v>
      </c>
      <c r="E19" s="3">
        <v>927000</v>
      </c>
      <c r="G19" s="3">
        <v>924704</v>
      </c>
      <c r="I19" s="1" t="s">
        <v>141</v>
      </c>
      <c r="K19" s="3">
        <v>2404230400000</v>
      </c>
      <c r="M19" s="1" t="s">
        <v>205</v>
      </c>
    </row>
    <row r="20" spans="1:13" ht="24">
      <c r="A20" s="2" t="s">
        <v>111</v>
      </c>
      <c r="C20" s="3">
        <v>625000</v>
      </c>
      <c r="E20" s="3">
        <v>925500</v>
      </c>
      <c r="G20" s="3">
        <v>916353</v>
      </c>
      <c r="I20" s="1" t="s">
        <v>142</v>
      </c>
      <c r="K20" s="3">
        <v>572720625000</v>
      </c>
      <c r="M20" s="1" t="s">
        <v>205</v>
      </c>
    </row>
    <row r="21" spans="1:13" ht="24">
      <c r="A21" s="2" t="s">
        <v>114</v>
      </c>
      <c r="C21" s="3">
        <v>5405000</v>
      </c>
      <c r="E21" s="3">
        <v>957600</v>
      </c>
      <c r="G21" s="3">
        <v>897984</v>
      </c>
      <c r="I21" s="1" t="s">
        <v>143</v>
      </c>
      <c r="K21" s="3">
        <v>4853603520000</v>
      </c>
      <c r="M21" s="1" t="s">
        <v>205</v>
      </c>
    </row>
    <row r="22" spans="1:13" ht="24">
      <c r="A22" s="2" t="s">
        <v>123</v>
      </c>
      <c r="C22" s="3">
        <v>450000</v>
      </c>
      <c r="E22" s="3">
        <v>1000000</v>
      </c>
      <c r="G22" s="3">
        <v>934183</v>
      </c>
      <c r="I22" s="1" t="s">
        <v>144</v>
      </c>
      <c r="K22" s="3">
        <v>420382350000</v>
      </c>
      <c r="M22" s="1" t="s">
        <v>205</v>
      </c>
    </row>
    <row r="23" spans="1:13" ht="24">
      <c r="A23" s="2" t="s">
        <v>117</v>
      </c>
      <c r="C23" s="3">
        <v>1000000</v>
      </c>
      <c r="E23" s="3">
        <v>931280</v>
      </c>
      <c r="G23" s="3">
        <v>926639</v>
      </c>
      <c r="I23" s="1" t="s">
        <v>145</v>
      </c>
      <c r="K23" s="3">
        <v>926639000000</v>
      </c>
      <c r="M23" s="1" t="s">
        <v>205</v>
      </c>
    </row>
  </sheetData>
  <mergeCells count="13"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51"/>
  <sheetViews>
    <sheetView rightToLeft="1" workbookViewId="0">
      <selection activeCell="G16" sqref="G16"/>
    </sheetView>
  </sheetViews>
  <sheetFormatPr defaultRowHeight="22.5"/>
  <cols>
    <col min="1" max="1" width="31.140625" style="1" bestFit="1" customWidth="1"/>
    <col min="2" max="2" width="1" style="1" customWidth="1"/>
    <col min="3" max="3" width="22" style="1" bestFit="1" customWidth="1"/>
    <col min="4" max="4" width="1" style="1" customWidth="1"/>
    <col min="5" max="5" width="23.28515625" style="1" bestFit="1" customWidth="1"/>
    <col min="6" max="6" width="1" style="1" customWidth="1"/>
    <col min="7" max="7" width="23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20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</row>
    <row r="3" spans="1:20" ht="2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</row>
    <row r="4" spans="1:20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</row>
    <row r="5" spans="1:20" ht="25.5">
      <c r="A5" s="18" t="s">
        <v>215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>
      <c r="K6" s="3"/>
    </row>
    <row r="7" spans="1:20" ht="24.75" thickBot="1">
      <c r="A7" s="17" t="s">
        <v>147</v>
      </c>
      <c r="C7" s="17" t="s">
        <v>206</v>
      </c>
      <c r="E7" s="17" t="s">
        <v>5</v>
      </c>
      <c r="F7" s="17" t="s">
        <v>5</v>
      </c>
      <c r="G7" s="17" t="s">
        <v>5</v>
      </c>
      <c r="I7" s="17" t="s">
        <v>6</v>
      </c>
      <c r="J7" s="17" t="s">
        <v>6</v>
      </c>
      <c r="K7" s="17" t="s">
        <v>6</v>
      </c>
    </row>
    <row r="8" spans="1:20" ht="24.75" thickBot="1">
      <c r="A8" s="17" t="s">
        <v>147</v>
      </c>
      <c r="C8" s="17" t="s">
        <v>148</v>
      </c>
      <c r="E8" s="17" t="s">
        <v>149</v>
      </c>
      <c r="G8" s="17" t="s">
        <v>150</v>
      </c>
      <c r="I8" s="17" t="s">
        <v>148</v>
      </c>
      <c r="K8" s="17" t="s">
        <v>146</v>
      </c>
    </row>
    <row r="9" spans="1:20" ht="24">
      <c r="A9" s="2" t="s">
        <v>151</v>
      </c>
      <c r="C9" s="3">
        <v>154907140301</v>
      </c>
      <c r="E9" s="3">
        <v>12298534978668</v>
      </c>
      <c r="F9" s="3"/>
      <c r="G9" s="3">
        <v>12263942955600</v>
      </c>
      <c r="I9" s="3">
        <v>189499163369</v>
      </c>
      <c r="K9" s="8">
        <v>1.7900888293899159E-3</v>
      </c>
    </row>
    <row r="10" spans="1:20" ht="24">
      <c r="A10" s="2" t="s">
        <v>152</v>
      </c>
      <c r="C10" s="3">
        <v>19839163</v>
      </c>
      <c r="E10" s="3">
        <v>79460</v>
      </c>
      <c r="F10" s="3"/>
      <c r="G10" s="3">
        <v>504000</v>
      </c>
      <c r="I10" s="3">
        <v>19414623</v>
      </c>
      <c r="K10" s="8">
        <v>1.8339869760502542E-7</v>
      </c>
    </row>
    <row r="11" spans="1:20" ht="24">
      <c r="A11" s="2" t="s">
        <v>153</v>
      </c>
      <c r="C11" s="3">
        <v>80000000000</v>
      </c>
      <c r="E11" s="3">
        <v>0</v>
      </c>
      <c r="F11" s="3"/>
      <c r="G11" s="3">
        <v>80000000000</v>
      </c>
      <c r="I11" s="3">
        <v>0</v>
      </c>
      <c r="K11" s="8">
        <v>0</v>
      </c>
    </row>
    <row r="12" spans="1:20" ht="24">
      <c r="A12" s="2" t="s">
        <v>153</v>
      </c>
      <c r="C12" s="3">
        <v>50000000000</v>
      </c>
      <c r="E12" s="3">
        <v>0</v>
      </c>
      <c r="F12" s="3"/>
      <c r="G12" s="3">
        <v>50000000000</v>
      </c>
      <c r="I12" s="3">
        <v>0</v>
      </c>
      <c r="K12" s="8">
        <v>0</v>
      </c>
    </row>
    <row r="13" spans="1:20" ht="24">
      <c r="A13" s="2" t="s">
        <v>154</v>
      </c>
      <c r="C13" s="3">
        <v>593109</v>
      </c>
      <c r="E13" s="3">
        <v>2767622953269</v>
      </c>
      <c r="F13" s="3"/>
      <c r="G13" s="3">
        <v>2767623096886</v>
      </c>
      <c r="I13" s="3">
        <v>449492</v>
      </c>
      <c r="K13" s="8">
        <v>4.2460905567869172E-9</v>
      </c>
    </row>
    <row r="14" spans="1:20" ht="24">
      <c r="A14" s="2" t="s">
        <v>155</v>
      </c>
      <c r="C14" s="3">
        <v>779281736</v>
      </c>
      <c r="E14" s="3">
        <v>11810552190360</v>
      </c>
      <c r="F14" s="3"/>
      <c r="G14" s="3">
        <v>11810505862328</v>
      </c>
      <c r="I14" s="3">
        <v>825609768</v>
      </c>
      <c r="K14" s="8">
        <v>7.7990572457259236E-6</v>
      </c>
    </row>
    <row r="15" spans="1:20" ht="24">
      <c r="A15" s="2" t="s">
        <v>153</v>
      </c>
      <c r="C15" s="3">
        <v>2196808606</v>
      </c>
      <c r="E15" s="3">
        <v>12362099592626</v>
      </c>
      <c r="F15" s="3"/>
      <c r="G15" s="3">
        <v>12277925134000</v>
      </c>
      <c r="I15" s="3">
        <v>86371267232</v>
      </c>
      <c r="K15" s="8">
        <v>8.1589933118167727E-4</v>
      </c>
    </row>
    <row r="16" spans="1:20" ht="24">
      <c r="A16" s="2" t="s">
        <v>156</v>
      </c>
      <c r="C16" s="3">
        <v>422903630876</v>
      </c>
      <c r="E16" s="3">
        <v>56702611168281</v>
      </c>
      <c r="F16" s="3"/>
      <c r="G16" s="3">
        <v>54492403234400</v>
      </c>
      <c r="I16" s="3">
        <v>2633111564757</v>
      </c>
      <c r="K16" s="8">
        <v>2.4873479728407002E-2</v>
      </c>
    </row>
    <row r="17" spans="1:11" ht="24">
      <c r="A17" s="2" t="s">
        <v>152</v>
      </c>
      <c r="C17" s="3">
        <v>430000</v>
      </c>
      <c r="E17" s="3">
        <v>0</v>
      </c>
      <c r="F17" s="3"/>
      <c r="G17" s="3">
        <v>0</v>
      </c>
      <c r="I17" s="3">
        <v>430000</v>
      </c>
      <c r="K17" s="8">
        <v>4.0619609234833418E-9</v>
      </c>
    </row>
    <row r="18" spans="1:11" ht="24">
      <c r="A18" s="2" t="s">
        <v>153</v>
      </c>
      <c r="C18" s="3">
        <v>1000000000000</v>
      </c>
      <c r="E18" s="3">
        <v>0</v>
      </c>
      <c r="F18" s="3"/>
      <c r="G18" s="3">
        <v>1000000000000</v>
      </c>
      <c r="I18" s="3">
        <v>0</v>
      </c>
      <c r="K18" s="8">
        <v>0</v>
      </c>
    </row>
    <row r="19" spans="1:11" ht="24">
      <c r="A19" s="2" t="s">
        <v>157</v>
      </c>
      <c r="C19" s="3">
        <v>26425769508</v>
      </c>
      <c r="E19" s="3">
        <v>4253413489737</v>
      </c>
      <c r="F19" s="3"/>
      <c r="G19" s="3">
        <v>4124401404000</v>
      </c>
      <c r="I19" s="3">
        <v>155437855245</v>
      </c>
      <c r="K19" s="8">
        <v>1.4683313814773261E-3</v>
      </c>
    </row>
    <row r="20" spans="1:11" ht="24">
      <c r="A20" s="2" t="s">
        <v>153</v>
      </c>
      <c r="C20" s="3">
        <v>1000000000000</v>
      </c>
      <c r="E20" s="3">
        <v>0</v>
      </c>
      <c r="F20" s="3"/>
      <c r="G20" s="3">
        <v>1000000000000</v>
      </c>
      <c r="I20" s="3">
        <v>0</v>
      </c>
      <c r="K20" s="8">
        <v>0</v>
      </c>
    </row>
    <row r="21" spans="1:11" ht="24">
      <c r="A21" s="2" t="s">
        <v>153</v>
      </c>
      <c r="C21" s="3">
        <v>2000000000000</v>
      </c>
      <c r="E21" s="3">
        <v>0</v>
      </c>
      <c r="F21" s="3"/>
      <c r="G21" s="3">
        <v>2000000000000</v>
      </c>
      <c r="I21" s="3">
        <v>0</v>
      </c>
      <c r="K21" s="8">
        <v>0</v>
      </c>
    </row>
    <row r="22" spans="1:11" ht="24">
      <c r="A22" s="2" t="s">
        <v>158</v>
      </c>
      <c r="C22" s="3">
        <v>2000000000000</v>
      </c>
      <c r="E22" s="3">
        <v>0</v>
      </c>
      <c r="F22" s="3"/>
      <c r="G22" s="3">
        <v>0</v>
      </c>
      <c r="I22" s="3">
        <v>2000000000000</v>
      </c>
      <c r="K22" s="8">
        <v>1.8892841504573682E-2</v>
      </c>
    </row>
    <row r="23" spans="1:11" ht="24">
      <c r="A23" s="2" t="s">
        <v>159</v>
      </c>
      <c r="C23" s="3">
        <v>2000000000000</v>
      </c>
      <c r="E23" s="3">
        <v>0</v>
      </c>
      <c r="F23" s="3"/>
      <c r="G23" s="3">
        <v>2000000000000</v>
      </c>
      <c r="I23" s="3">
        <v>0</v>
      </c>
      <c r="K23" s="8">
        <v>0</v>
      </c>
    </row>
    <row r="24" spans="1:11" ht="24">
      <c r="A24" s="2" t="s">
        <v>151</v>
      </c>
      <c r="C24" s="3">
        <v>2000000000000</v>
      </c>
      <c r="E24" s="3">
        <v>0</v>
      </c>
      <c r="F24" s="3"/>
      <c r="G24" s="3">
        <v>2000000000000</v>
      </c>
      <c r="I24" s="3">
        <v>0</v>
      </c>
      <c r="K24" s="8">
        <v>0</v>
      </c>
    </row>
    <row r="25" spans="1:11" ht="24">
      <c r="A25" s="2" t="s">
        <v>151</v>
      </c>
      <c r="C25" s="3">
        <v>3000000000000</v>
      </c>
      <c r="E25" s="3">
        <v>0</v>
      </c>
      <c r="F25" s="3"/>
      <c r="G25" s="3">
        <v>3000000000000</v>
      </c>
      <c r="I25" s="3">
        <v>0</v>
      </c>
      <c r="K25" s="8">
        <v>0</v>
      </c>
    </row>
    <row r="26" spans="1:11" ht="24">
      <c r="A26" s="2" t="s">
        <v>160</v>
      </c>
      <c r="C26" s="3">
        <v>2000000000000</v>
      </c>
      <c r="E26" s="3">
        <v>0</v>
      </c>
      <c r="F26" s="3"/>
      <c r="G26" s="3">
        <v>2000000000000</v>
      </c>
      <c r="I26" s="3">
        <v>0</v>
      </c>
      <c r="K26" s="8">
        <v>0</v>
      </c>
    </row>
    <row r="27" spans="1:11" ht="24">
      <c r="A27" s="2" t="s">
        <v>161</v>
      </c>
      <c r="C27" s="3">
        <v>2000000000000</v>
      </c>
      <c r="E27" s="3">
        <v>0</v>
      </c>
      <c r="F27" s="3"/>
      <c r="G27" s="3">
        <v>0</v>
      </c>
      <c r="I27" s="3">
        <v>2000000000000</v>
      </c>
      <c r="K27" s="8">
        <v>1.8892841504573682E-2</v>
      </c>
    </row>
    <row r="28" spans="1:11" ht="24">
      <c r="A28" s="2" t="s">
        <v>162</v>
      </c>
      <c r="C28" s="3">
        <v>4000000000000</v>
      </c>
      <c r="E28" s="3">
        <v>0</v>
      </c>
      <c r="F28" s="3"/>
      <c r="G28" s="3">
        <v>500000000000</v>
      </c>
      <c r="I28" s="3">
        <v>3500000000000</v>
      </c>
      <c r="K28" s="8">
        <v>3.3062472633003943E-2</v>
      </c>
    </row>
    <row r="29" spans="1:11" ht="24">
      <c r="A29" s="2" t="s">
        <v>151</v>
      </c>
      <c r="C29" s="3">
        <v>3000000000000</v>
      </c>
      <c r="E29" s="3">
        <v>0</v>
      </c>
      <c r="F29" s="3"/>
      <c r="G29" s="3">
        <v>1500000000000</v>
      </c>
      <c r="I29" s="3">
        <v>1500000000000</v>
      </c>
      <c r="K29" s="8">
        <v>1.4169631128430261E-2</v>
      </c>
    </row>
    <row r="30" spans="1:11" ht="24">
      <c r="A30" s="2" t="s">
        <v>163</v>
      </c>
      <c r="C30" s="3">
        <v>5000000000000</v>
      </c>
      <c r="E30" s="3">
        <v>0</v>
      </c>
      <c r="F30" s="3"/>
      <c r="G30" s="3">
        <v>5000000000000</v>
      </c>
      <c r="I30" s="3">
        <v>0</v>
      </c>
      <c r="K30" s="8">
        <v>0</v>
      </c>
    </row>
    <row r="31" spans="1:11" ht="24">
      <c r="A31" s="2" t="s">
        <v>164</v>
      </c>
      <c r="C31" s="3">
        <v>3000000000000</v>
      </c>
      <c r="E31" s="3">
        <v>0</v>
      </c>
      <c r="F31" s="3"/>
      <c r="G31" s="3">
        <v>0</v>
      </c>
      <c r="I31" s="3">
        <v>3000000000000</v>
      </c>
      <c r="K31" s="8">
        <v>2.8339262256860523E-2</v>
      </c>
    </row>
    <row r="32" spans="1:11" ht="24">
      <c r="A32" s="2" t="s">
        <v>162</v>
      </c>
      <c r="C32" s="3">
        <v>1500000000000</v>
      </c>
      <c r="E32" s="3">
        <v>0</v>
      </c>
      <c r="F32" s="3"/>
      <c r="G32" s="3">
        <v>0</v>
      </c>
      <c r="I32" s="3">
        <v>1500000000000</v>
      </c>
      <c r="K32" s="8">
        <v>1.4169631128430261E-2</v>
      </c>
    </row>
    <row r="33" spans="1:11" ht="24">
      <c r="A33" s="2" t="s">
        <v>163</v>
      </c>
      <c r="C33" s="3">
        <v>5000000000000</v>
      </c>
      <c r="E33" s="3">
        <v>0</v>
      </c>
      <c r="F33" s="3"/>
      <c r="G33" s="3">
        <v>0</v>
      </c>
      <c r="I33" s="3">
        <v>5000000000000</v>
      </c>
      <c r="K33" s="8">
        <v>4.7232103761434205E-2</v>
      </c>
    </row>
    <row r="34" spans="1:11" ht="24">
      <c r="A34" s="2" t="s">
        <v>160</v>
      </c>
      <c r="C34" s="3">
        <v>5000000000000</v>
      </c>
      <c r="E34" s="3">
        <v>0</v>
      </c>
      <c r="F34" s="3"/>
      <c r="G34" s="3">
        <v>0</v>
      </c>
      <c r="I34" s="3">
        <v>5000000000000</v>
      </c>
      <c r="K34" s="8">
        <v>4.7232103761434205E-2</v>
      </c>
    </row>
    <row r="35" spans="1:11" ht="24">
      <c r="A35" s="2" t="s">
        <v>151</v>
      </c>
      <c r="C35" s="3">
        <v>4000000000000</v>
      </c>
      <c r="E35" s="3">
        <v>0</v>
      </c>
      <c r="F35" s="3"/>
      <c r="G35" s="3">
        <v>0</v>
      </c>
      <c r="I35" s="3">
        <v>4000000000000</v>
      </c>
      <c r="K35" s="8">
        <v>3.7785683009147364E-2</v>
      </c>
    </row>
    <row r="36" spans="1:11" ht="24">
      <c r="A36" s="2" t="s">
        <v>153</v>
      </c>
      <c r="C36" s="3">
        <v>500000000000</v>
      </c>
      <c r="E36" s="3">
        <v>0</v>
      </c>
      <c r="F36" s="3"/>
      <c r="G36" s="3">
        <v>500000000000</v>
      </c>
      <c r="I36" s="3">
        <v>0</v>
      </c>
      <c r="K36" s="8">
        <v>0</v>
      </c>
    </row>
    <row r="37" spans="1:11" ht="24">
      <c r="A37" s="2" t="s">
        <v>165</v>
      </c>
      <c r="C37" s="3">
        <v>1500000000000</v>
      </c>
      <c r="E37" s="3">
        <v>0</v>
      </c>
      <c r="F37" s="3"/>
      <c r="G37" s="3">
        <v>1500000000000</v>
      </c>
      <c r="I37" s="3">
        <v>0</v>
      </c>
      <c r="K37" s="8">
        <v>0</v>
      </c>
    </row>
    <row r="38" spans="1:11" ht="24">
      <c r="A38" s="2" t="s">
        <v>153</v>
      </c>
      <c r="C38" s="3">
        <v>1000000000000</v>
      </c>
      <c r="E38" s="3">
        <v>0</v>
      </c>
      <c r="F38" s="3"/>
      <c r="G38" s="3">
        <v>0</v>
      </c>
      <c r="I38" s="3">
        <v>1000000000000</v>
      </c>
      <c r="K38" s="8">
        <v>9.446420752286841E-3</v>
      </c>
    </row>
    <row r="39" spans="1:11" ht="24">
      <c r="A39" s="2" t="s">
        <v>165</v>
      </c>
      <c r="C39" s="3">
        <v>2500000000000</v>
      </c>
      <c r="E39" s="3">
        <v>0</v>
      </c>
      <c r="F39" s="3"/>
      <c r="G39" s="3">
        <v>0</v>
      </c>
      <c r="I39" s="3">
        <v>2500000000000</v>
      </c>
      <c r="K39" s="8">
        <v>2.3616051880717102E-2</v>
      </c>
    </row>
    <row r="40" spans="1:11" ht="24">
      <c r="A40" s="2" t="s">
        <v>153</v>
      </c>
      <c r="C40" s="3">
        <v>0</v>
      </c>
      <c r="E40" s="3">
        <v>1000000</v>
      </c>
      <c r="F40" s="3"/>
      <c r="G40" s="3">
        <v>0</v>
      </c>
      <c r="I40" s="3">
        <v>1000000</v>
      </c>
      <c r="K40" s="8">
        <v>9.4464207522868417E-9</v>
      </c>
    </row>
    <row r="41" spans="1:11" ht="24">
      <c r="A41" s="2" t="s">
        <v>153</v>
      </c>
      <c r="C41" s="3">
        <v>0</v>
      </c>
      <c r="E41" s="3">
        <v>1500000000000</v>
      </c>
      <c r="F41" s="3"/>
      <c r="G41" s="3">
        <v>0</v>
      </c>
      <c r="I41" s="3">
        <v>1500000000000</v>
      </c>
      <c r="K41" s="8">
        <v>1.4169631128430261E-2</v>
      </c>
    </row>
    <row r="42" spans="1:11" ht="24">
      <c r="A42" s="2" t="s">
        <v>164</v>
      </c>
      <c r="C42" s="3">
        <v>0</v>
      </c>
      <c r="E42" s="3">
        <v>2000000000000</v>
      </c>
      <c r="F42" s="3"/>
      <c r="G42" s="3">
        <v>0</v>
      </c>
      <c r="I42" s="3">
        <v>2000000000000</v>
      </c>
      <c r="K42" s="8">
        <v>1.8892841504573682E-2</v>
      </c>
    </row>
    <row r="43" spans="1:11" ht="24">
      <c r="A43" s="2" t="s">
        <v>157</v>
      </c>
      <c r="C43" s="3">
        <v>0</v>
      </c>
      <c r="E43" s="3">
        <v>2000000000000</v>
      </c>
      <c r="F43" s="3"/>
      <c r="G43" s="3">
        <v>0</v>
      </c>
      <c r="I43" s="3">
        <v>2000000000000</v>
      </c>
      <c r="K43" s="8">
        <v>1.8892841504573682E-2</v>
      </c>
    </row>
    <row r="44" spans="1:11" ht="24">
      <c r="A44" s="2" t="s">
        <v>151</v>
      </c>
      <c r="C44" s="3">
        <v>0</v>
      </c>
      <c r="E44" s="3">
        <v>2000000000000</v>
      </c>
      <c r="F44" s="3"/>
      <c r="G44" s="3">
        <v>0</v>
      </c>
      <c r="I44" s="3">
        <v>2000000000000</v>
      </c>
      <c r="K44" s="8">
        <v>1.8892841504573682E-2</v>
      </c>
    </row>
    <row r="45" spans="1:11" ht="24">
      <c r="A45" s="2" t="s">
        <v>159</v>
      </c>
      <c r="C45" s="3">
        <v>0</v>
      </c>
      <c r="E45" s="3">
        <v>2500000000000</v>
      </c>
      <c r="F45" s="3"/>
      <c r="G45" s="3">
        <v>0</v>
      </c>
      <c r="I45" s="3">
        <v>2500000000000</v>
      </c>
      <c r="K45" s="8">
        <v>2.3616051880717102E-2</v>
      </c>
    </row>
    <row r="46" spans="1:11" ht="24">
      <c r="A46" s="2" t="s">
        <v>153</v>
      </c>
      <c r="C46" s="3">
        <v>0</v>
      </c>
      <c r="E46" s="3">
        <v>4500000000000</v>
      </c>
      <c r="F46" s="3"/>
      <c r="G46" s="3">
        <v>0</v>
      </c>
      <c r="I46" s="3">
        <v>4500000000000</v>
      </c>
      <c r="K46" s="8">
        <v>4.2508893385290784E-2</v>
      </c>
    </row>
    <row r="47" spans="1:11" ht="24">
      <c r="A47" s="2" t="s">
        <v>167</v>
      </c>
      <c r="C47" s="3">
        <v>0</v>
      </c>
      <c r="E47" s="3">
        <v>1000000000000</v>
      </c>
      <c r="F47" s="3"/>
      <c r="G47" s="3">
        <v>0</v>
      </c>
      <c r="I47" s="3">
        <v>1000000000000</v>
      </c>
      <c r="K47" s="8">
        <v>9.446420752286841E-3</v>
      </c>
    </row>
    <row r="48" spans="1:11" ht="24">
      <c r="A48" s="2" t="s">
        <v>151</v>
      </c>
      <c r="C48" s="3">
        <v>0</v>
      </c>
      <c r="E48" s="3">
        <v>2500000000000</v>
      </c>
      <c r="F48" s="3"/>
      <c r="G48" s="3">
        <v>0</v>
      </c>
      <c r="I48" s="3">
        <v>2500000000000</v>
      </c>
      <c r="K48" s="8">
        <v>2.3616051880717102E-2</v>
      </c>
    </row>
    <row r="49" spans="1:11" ht="24.75" thickBot="1">
      <c r="A49" s="2" t="s">
        <v>159</v>
      </c>
      <c r="C49" s="3">
        <v>0</v>
      </c>
      <c r="E49" s="3">
        <v>1000000000000</v>
      </c>
      <c r="F49" s="3"/>
      <c r="G49" s="3">
        <v>0</v>
      </c>
      <c r="I49" s="3">
        <v>1000000000000</v>
      </c>
      <c r="K49" s="8">
        <v>9.446420752286841E-3</v>
      </c>
    </row>
    <row r="50" spans="1:11" ht="23.25" thickBot="1">
      <c r="A50" s="1" t="s">
        <v>34</v>
      </c>
      <c r="C50" s="4">
        <f>SUM(C9:C49)</f>
        <v>53737233493299</v>
      </c>
      <c r="E50" s="4">
        <f>SUM(E9:E49)</f>
        <v>119194835452401</v>
      </c>
      <c r="G50" s="4">
        <f>SUM(G9:G49)</f>
        <v>119866802191214</v>
      </c>
      <c r="I50" s="4">
        <f>SUM(I9:I49)</f>
        <v>53065266754486</v>
      </c>
      <c r="K50" s="9">
        <f>SUM(K9:K49)</f>
        <v>0.50127683709521353</v>
      </c>
    </row>
    <row r="51" spans="1:11">
      <c r="I51" s="3"/>
    </row>
  </sheetData>
  <mergeCells count="13">
    <mergeCell ref="I8"/>
    <mergeCell ref="K8"/>
    <mergeCell ref="I7:K7"/>
    <mergeCell ref="A2:K2"/>
    <mergeCell ref="A3:K3"/>
    <mergeCell ref="A4:K4"/>
    <mergeCell ref="C8"/>
    <mergeCell ref="C7"/>
    <mergeCell ref="E8"/>
    <mergeCell ref="G8"/>
    <mergeCell ref="E7:G7"/>
    <mergeCell ref="A7:A8"/>
    <mergeCell ref="A5:T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5"/>
  <sheetViews>
    <sheetView rightToLeft="1" tabSelected="1" workbookViewId="0">
      <selection activeCell="A9" sqref="A9"/>
    </sheetView>
  </sheetViews>
  <sheetFormatPr defaultRowHeight="22.5"/>
  <cols>
    <col min="1" max="1" width="56.85546875" style="1" bestFit="1" customWidth="1"/>
    <col min="2" max="2" width="1" style="1" customWidth="1"/>
    <col min="3" max="3" width="6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0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9" ht="24">
      <c r="A2" s="19" t="s">
        <v>0</v>
      </c>
      <c r="B2" s="19" t="s">
        <v>0</v>
      </c>
      <c r="C2" s="19"/>
      <c r="D2" s="19"/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</row>
    <row r="3" spans="1:9" ht="24">
      <c r="A3" s="19" t="s">
        <v>168</v>
      </c>
      <c r="B3" s="19" t="s">
        <v>168</v>
      </c>
      <c r="C3" s="19"/>
      <c r="D3" s="19"/>
      <c r="E3" s="19" t="s">
        <v>168</v>
      </c>
      <c r="F3" s="19" t="s">
        <v>168</v>
      </c>
      <c r="G3" s="19" t="s">
        <v>168</v>
      </c>
      <c r="H3" s="19" t="s">
        <v>168</v>
      </c>
      <c r="I3" s="19" t="s">
        <v>168</v>
      </c>
    </row>
    <row r="4" spans="1:9" ht="24">
      <c r="A4" s="19" t="s">
        <v>2</v>
      </c>
      <c r="B4" s="19" t="s">
        <v>2</v>
      </c>
      <c r="C4" s="19"/>
      <c r="D4" s="19"/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</row>
    <row r="5" spans="1:9" ht="25.5">
      <c r="A5" s="18" t="s">
        <v>216</v>
      </c>
      <c r="B5" s="18"/>
      <c r="C5" s="18"/>
      <c r="D5" s="18"/>
      <c r="E5" s="18"/>
      <c r="F5" s="18"/>
      <c r="G5" s="18"/>
      <c r="H5" s="18"/>
      <c r="I5" s="18"/>
    </row>
    <row r="6" spans="1:9" ht="24.75" thickBot="1">
      <c r="A6" s="17" t="s">
        <v>172</v>
      </c>
      <c r="C6" s="14" t="s">
        <v>217</v>
      </c>
      <c r="E6" s="17" t="s">
        <v>148</v>
      </c>
      <c r="G6" s="17" t="s">
        <v>193</v>
      </c>
      <c r="I6" s="17" t="s">
        <v>13</v>
      </c>
    </row>
    <row r="7" spans="1:9">
      <c r="A7" s="16" t="s">
        <v>219</v>
      </c>
      <c r="C7" s="15" t="s">
        <v>225</v>
      </c>
      <c r="E7" s="3">
        <v>63760567805</v>
      </c>
      <c r="G7" s="8">
        <f>E7/E11</f>
        <v>2.8854441454219702E-2</v>
      </c>
      <c r="I7" s="8">
        <v>6.0230915089074422E-4</v>
      </c>
    </row>
    <row r="8" spans="1:9">
      <c r="A8" s="16" t="s">
        <v>223</v>
      </c>
      <c r="C8" s="15" t="s">
        <v>218</v>
      </c>
      <c r="E8" s="3">
        <v>134976438391</v>
      </c>
      <c r="G8" s="8">
        <f>E8/E11</f>
        <v>6.1082733001427067E-2</v>
      </c>
      <c r="I8" s="8">
        <v>1.2750442286865087E-3</v>
      </c>
    </row>
    <row r="9" spans="1:9">
      <c r="A9" s="16" t="s">
        <v>220</v>
      </c>
      <c r="C9" s="15" t="s">
        <v>226</v>
      </c>
      <c r="E9" s="3">
        <v>717900592173</v>
      </c>
      <c r="G9" s="8">
        <f>E9/E11</f>
        <v>0.32488136978574828</v>
      </c>
      <c r="I9" s="8">
        <v>6.7815910519820393E-3</v>
      </c>
    </row>
    <row r="10" spans="1:9" ht="23.25" thickBot="1">
      <c r="A10" s="16" t="s">
        <v>221</v>
      </c>
      <c r="C10" s="15" t="s">
        <v>227</v>
      </c>
      <c r="E10" s="3">
        <v>1293093888070</v>
      </c>
      <c r="G10" s="8">
        <f>E10/E11</f>
        <v>0.58518145575860492</v>
      </c>
      <c r="I10" s="8">
        <v>1.2215108938919726E-2</v>
      </c>
    </row>
    <row r="11" spans="1:9">
      <c r="A11" s="1" t="s">
        <v>34</v>
      </c>
      <c r="E11" s="4">
        <f>SUM(E7:E10)</f>
        <v>2209731486439</v>
      </c>
      <c r="G11" s="12">
        <f>SUM(G7:G10)</f>
        <v>1</v>
      </c>
      <c r="I11" s="9">
        <f>SUM(I7:I10)</f>
        <v>2.0874053370479019E-2</v>
      </c>
    </row>
    <row r="15" spans="1:9">
      <c r="I15" s="3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5437-BBE6-43F0-A770-BB0A2552FA95}">
  <dimension ref="A2:U14"/>
  <sheetViews>
    <sheetView rightToLeft="1" workbookViewId="0">
      <selection activeCell="A6" sqref="A6:A7"/>
    </sheetView>
  </sheetViews>
  <sheetFormatPr defaultRowHeight="22.5"/>
  <cols>
    <col min="1" max="1" width="51.42578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3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</row>
    <row r="3" spans="1:21" ht="24">
      <c r="A3" s="19" t="s">
        <v>168</v>
      </c>
      <c r="B3" s="19" t="s">
        <v>168</v>
      </c>
      <c r="C3" s="19" t="s">
        <v>168</v>
      </c>
      <c r="D3" s="19" t="s">
        <v>168</v>
      </c>
      <c r="E3" s="19" t="s">
        <v>168</v>
      </c>
      <c r="F3" s="19" t="s">
        <v>168</v>
      </c>
      <c r="G3" s="19" t="s">
        <v>168</v>
      </c>
      <c r="H3" s="19" t="s">
        <v>168</v>
      </c>
      <c r="I3" s="19" t="s">
        <v>168</v>
      </c>
      <c r="J3" s="19" t="s">
        <v>168</v>
      </c>
      <c r="K3" s="19" t="s">
        <v>168</v>
      </c>
      <c r="L3" s="19" t="s">
        <v>168</v>
      </c>
      <c r="M3" s="19" t="s">
        <v>168</v>
      </c>
      <c r="N3" s="19" t="s">
        <v>168</v>
      </c>
      <c r="O3" s="19" t="s">
        <v>168</v>
      </c>
      <c r="P3" s="19" t="s">
        <v>168</v>
      </c>
      <c r="Q3" s="19" t="s">
        <v>168</v>
      </c>
      <c r="R3" s="19" t="s">
        <v>168</v>
      </c>
      <c r="S3" s="19" t="s">
        <v>168</v>
      </c>
      <c r="T3" s="19" t="s">
        <v>168</v>
      </c>
      <c r="U3" s="19" t="s">
        <v>168</v>
      </c>
    </row>
    <row r="4" spans="1:21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</row>
    <row r="5" spans="1:21" ht="25.5">
      <c r="A5" s="18" t="s">
        <v>228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21" ht="24.75" thickBot="1">
      <c r="A6" s="17" t="s">
        <v>3</v>
      </c>
      <c r="C6" s="17" t="s">
        <v>170</v>
      </c>
      <c r="D6" s="17" t="s">
        <v>170</v>
      </c>
      <c r="E6" s="17" t="s">
        <v>170</v>
      </c>
      <c r="F6" s="17" t="s">
        <v>170</v>
      </c>
      <c r="G6" s="17" t="s">
        <v>170</v>
      </c>
      <c r="H6" s="17" t="s">
        <v>170</v>
      </c>
      <c r="I6" s="17" t="s">
        <v>170</v>
      </c>
      <c r="J6" s="17" t="s">
        <v>170</v>
      </c>
      <c r="K6" s="17" t="s">
        <v>170</v>
      </c>
      <c r="M6" s="17" t="s">
        <v>171</v>
      </c>
      <c r="N6" s="17" t="s">
        <v>171</v>
      </c>
      <c r="O6" s="17" t="s">
        <v>171</v>
      </c>
      <c r="P6" s="17" t="s">
        <v>171</v>
      </c>
      <c r="Q6" s="17" t="s">
        <v>171</v>
      </c>
      <c r="R6" s="17" t="s">
        <v>171</v>
      </c>
      <c r="S6" s="17" t="s">
        <v>171</v>
      </c>
      <c r="T6" s="17" t="s">
        <v>171</v>
      </c>
      <c r="U6" s="17" t="s">
        <v>171</v>
      </c>
    </row>
    <row r="7" spans="1:21" ht="24.75" thickBot="1">
      <c r="A7" s="17" t="s">
        <v>3</v>
      </c>
      <c r="C7" s="10" t="s">
        <v>190</v>
      </c>
      <c r="E7" s="10" t="s">
        <v>191</v>
      </c>
      <c r="G7" s="10" t="s">
        <v>192</v>
      </c>
      <c r="I7" s="10" t="s">
        <v>148</v>
      </c>
      <c r="K7" s="10" t="s">
        <v>193</v>
      </c>
      <c r="M7" s="10" t="s">
        <v>190</v>
      </c>
      <c r="O7" s="10" t="s">
        <v>191</v>
      </c>
      <c r="Q7" s="10" t="s">
        <v>192</v>
      </c>
      <c r="S7" s="10" t="s">
        <v>148</v>
      </c>
      <c r="U7" s="10" t="s">
        <v>193</v>
      </c>
    </row>
    <row r="8" spans="1:21" ht="24">
      <c r="A8" s="2" t="s">
        <v>33</v>
      </c>
      <c r="C8" s="3">
        <v>0</v>
      </c>
      <c r="E8" s="3">
        <v>0</v>
      </c>
      <c r="G8" s="3">
        <v>0</v>
      </c>
      <c r="I8" s="3">
        <v>0</v>
      </c>
      <c r="K8" s="8">
        <f>I8/I14</f>
        <v>0</v>
      </c>
      <c r="M8" s="3">
        <v>0</v>
      </c>
      <c r="O8" s="3">
        <v>0</v>
      </c>
      <c r="Q8" s="3">
        <v>0</v>
      </c>
      <c r="S8" s="3">
        <v>0</v>
      </c>
      <c r="U8" s="8">
        <f>S8/S14</f>
        <v>0</v>
      </c>
    </row>
    <row r="9" spans="1:21" ht="24">
      <c r="A9" s="2" t="s">
        <v>28</v>
      </c>
      <c r="C9" s="3">
        <v>0</v>
      </c>
      <c r="E9" s="3">
        <v>0</v>
      </c>
      <c r="G9" s="3">
        <v>459</v>
      </c>
      <c r="I9" s="3">
        <v>459</v>
      </c>
      <c r="K9" s="8">
        <f>I9/I14</f>
        <v>7.1988066574903678E-9</v>
      </c>
      <c r="M9" s="3">
        <v>0</v>
      </c>
      <c r="O9" s="3">
        <v>0</v>
      </c>
      <c r="Q9" s="3">
        <v>459</v>
      </c>
      <c r="S9" s="3">
        <v>459</v>
      </c>
      <c r="U9" s="8">
        <f>S9/S14</f>
        <v>3.9930615149624436E-9</v>
      </c>
    </row>
    <row r="10" spans="1:21" ht="24">
      <c r="A10" s="2" t="s">
        <v>32</v>
      </c>
      <c r="C10" s="3">
        <v>0</v>
      </c>
      <c r="E10" s="3">
        <v>29919852406</v>
      </c>
      <c r="G10" s="3">
        <v>0</v>
      </c>
      <c r="I10" s="3">
        <v>29919852406</v>
      </c>
      <c r="K10" s="8">
        <f>I10/I14</f>
        <v>0.46925323026457949</v>
      </c>
      <c r="M10" s="3">
        <v>0</v>
      </c>
      <c r="O10" s="3">
        <v>29919852406</v>
      </c>
      <c r="Q10" s="3">
        <v>0</v>
      </c>
      <c r="S10" s="3">
        <v>29919852406</v>
      </c>
      <c r="U10" s="8">
        <f>S10/S14</f>
        <v>0.26028717031754917</v>
      </c>
    </row>
    <row r="11" spans="1:21" ht="24">
      <c r="A11" s="2" t="s">
        <v>31</v>
      </c>
      <c r="C11" s="3">
        <v>0</v>
      </c>
      <c r="E11" s="3">
        <v>-599640147</v>
      </c>
      <c r="G11" s="3">
        <v>0</v>
      </c>
      <c r="I11" s="3">
        <v>-599640147</v>
      </c>
      <c r="K11" s="8">
        <f>I11/I14</f>
        <v>-9.4045609636647116E-3</v>
      </c>
      <c r="M11" s="3">
        <v>0</v>
      </c>
      <c r="O11" s="3">
        <v>-599640147</v>
      </c>
      <c r="Q11" s="3">
        <v>0</v>
      </c>
      <c r="S11" s="3">
        <v>-599640147</v>
      </c>
      <c r="U11" s="8">
        <f>S11/S14</f>
        <v>-5.2165577207235782E-3</v>
      </c>
    </row>
    <row r="12" spans="1:21" ht="24">
      <c r="A12" s="2" t="s">
        <v>26</v>
      </c>
      <c r="C12" s="3">
        <v>0</v>
      </c>
      <c r="E12" s="3">
        <v>935881498</v>
      </c>
      <c r="G12" s="3">
        <v>0</v>
      </c>
      <c r="I12" s="3">
        <v>935881498</v>
      </c>
      <c r="K12" s="8">
        <f>I12/I14</f>
        <v>1.4678060911600127E-2</v>
      </c>
      <c r="M12" s="3">
        <v>0</v>
      </c>
      <c r="O12" s="3">
        <v>4469331071</v>
      </c>
      <c r="Q12" s="3">
        <v>0</v>
      </c>
      <c r="S12" s="3">
        <v>4469331071</v>
      </c>
      <c r="U12" s="8">
        <f>S12/S14</f>
        <v>3.8880858163912811E-2</v>
      </c>
    </row>
    <row r="13" spans="1:21" ht="24.75" thickBot="1">
      <c r="A13" s="2" t="s">
        <v>27</v>
      </c>
      <c r="C13" s="3">
        <v>0</v>
      </c>
      <c r="E13" s="3">
        <v>33504473589</v>
      </c>
      <c r="G13" s="3">
        <v>0</v>
      </c>
      <c r="I13" s="3">
        <v>33504473589</v>
      </c>
      <c r="K13" s="8">
        <f>I13/I14</f>
        <v>0.52547326258867844</v>
      </c>
      <c r="M13" s="3">
        <v>0</v>
      </c>
      <c r="O13" s="3">
        <v>81159849873</v>
      </c>
      <c r="Q13" s="3">
        <v>0</v>
      </c>
      <c r="S13" s="3">
        <v>81159849873</v>
      </c>
      <c r="U13" s="8">
        <f>S13/S14</f>
        <v>0.7060485252462001</v>
      </c>
    </row>
    <row r="14" spans="1:21" ht="23.25" thickBot="1">
      <c r="A14" s="1" t="s">
        <v>34</v>
      </c>
      <c r="C14" s="4">
        <f>SUM(C8:C13)</f>
        <v>0</v>
      </c>
      <c r="E14" s="4">
        <f>SUM(E8:E13)</f>
        <v>63760567346</v>
      </c>
      <c r="G14" s="4">
        <f>SUM(G8:G13)</f>
        <v>459</v>
      </c>
      <c r="I14" s="4">
        <f>SUM(I8:I13)</f>
        <v>63760567805</v>
      </c>
      <c r="K14" s="12">
        <f>SUM(K8:K13)</f>
        <v>1</v>
      </c>
      <c r="M14" s="4">
        <f>SUM(M8:M13)</f>
        <v>0</v>
      </c>
      <c r="O14" s="4">
        <f>SUM(O8:O13)</f>
        <v>114949393203</v>
      </c>
      <c r="Q14" s="4">
        <f>SUM(Q8:Q13)</f>
        <v>459</v>
      </c>
      <c r="S14" s="4">
        <f>SUM(S8:S13)</f>
        <v>114949393662</v>
      </c>
      <c r="U14" s="12">
        <f>SUM(U8:U13)</f>
        <v>1</v>
      </c>
    </row>
  </sheetData>
  <mergeCells count="7">
    <mergeCell ref="A2:U2"/>
    <mergeCell ref="A3:U3"/>
    <mergeCell ref="A4:U4"/>
    <mergeCell ref="A6:A7"/>
    <mergeCell ref="C6:K6"/>
    <mergeCell ref="M6:U6"/>
    <mergeCell ref="A5:S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1"/>
  <sheetViews>
    <sheetView rightToLeft="1" workbookViewId="0">
      <selection activeCell="A5" sqref="A5:S5"/>
    </sheetView>
  </sheetViews>
  <sheetFormatPr defaultRowHeight="22.5"/>
  <cols>
    <col min="1" max="1" width="51.42578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3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</row>
    <row r="3" spans="1:21" ht="24">
      <c r="A3" s="19" t="s">
        <v>168</v>
      </c>
      <c r="B3" s="19" t="s">
        <v>168</v>
      </c>
      <c r="C3" s="19" t="s">
        <v>168</v>
      </c>
      <c r="D3" s="19" t="s">
        <v>168</v>
      </c>
      <c r="E3" s="19" t="s">
        <v>168</v>
      </c>
      <c r="F3" s="19" t="s">
        <v>168</v>
      </c>
      <c r="G3" s="19" t="s">
        <v>168</v>
      </c>
      <c r="H3" s="19" t="s">
        <v>168</v>
      </c>
      <c r="I3" s="19" t="s">
        <v>168</v>
      </c>
      <c r="J3" s="19" t="s">
        <v>168</v>
      </c>
      <c r="K3" s="19" t="s">
        <v>168</v>
      </c>
      <c r="L3" s="19" t="s">
        <v>168</v>
      </c>
      <c r="M3" s="19" t="s">
        <v>168</v>
      </c>
      <c r="N3" s="19" t="s">
        <v>168</v>
      </c>
      <c r="O3" s="19" t="s">
        <v>168</v>
      </c>
      <c r="P3" s="19" t="s">
        <v>168</v>
      </c>
      <c r="Q3" s="19" t="s">
        <v>168</v>
      </c>
      <c r="R3" s="19" t="s">
        <v>168</v>
      </c>
      <c r="S3" s="19" t="s">
        <v>168</v>
      </c>
      <c r="T3" s="19" t="s">
        <v>168</v>
      </c>
      <c r="U3" s="19" t="s">
        <v>168</v>
      </c>
    </row>
    <row r="4" spans="1:21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</row>
    <row r="5" spans="1:21" ht="25.5">
      <c r="A5" s="18" t="s">
        <v>224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21" ht="24">
      <c r="A6" s="17" t="s">
        <v>3</v>
      </c>
      <c r="C6" s="17" t="s">
        <v>170</v>
      </c>
      <c r="D6" s="17" t="s">
        <v>170</v>
      </c>
      <c r="E6" s="17" t="s">
        <v>170</v>
      </c>
      <c r="F6" s="17" t="s">
        <v>170</v>
      </c>
      <c r="G6" s="17" t="s">
        <v>170</v>
      </c>
      <c r="H6" s="17" t="s">
        <v>170</v>
      </c>
      <c r="I6" s="17" t="s">
        <v>170</v>
      </c>
      <c r="J6" s="17" t="s">
        <v>170</v>
      </c>
      <c r="K6" s="17" t="s">
        <v>170</v>
      </c>
      <c r="M6" s="17" t="s">
        <v>171</v>
      </c>
      <c r="N6" s="17" t="s">
        <v>171</v>
      </c>
      <c r="O6" s="17" t="s">
        <v>171</v>
      </c>
      <c r="P6" s="17" t="s">
        <v>171</v>
      </c>
      <c r="Q6" s="17" t="s">
        <v>171</v>
      </c>
      <c r="R6" s="17" t="s">
        <v>171</v>
      </c>
      <c r="S6" s="17" t="s">
        <v>171</v>
      </c>
      <c r="T6" s="17" t="s">
        <v>171</v>
      </c>
      <c r="U6" s="17" t="s">
        <v>171</v>
      </c>
    </row>
    <row r="7" spans="1:21" ht="24">
      <c r="A7" s="17" t="s">
        <v>3</v>
      </c>
      <c r="C7" s="17" t="s">
        <v>222</v>
      </c>
      <c r="E7" s="17" t="s">
        <v>191</v>
      </c>
      <c r="G7" s="17" t="s">
        <v>192</v>
      </c>
      <c r="I7" s="17" t="s">
        <v>148</v>
      </c>
      <c r="K7" s="17" t="s">
        <v>193</v>
      </c>
      <c r="M7" s="10" t="s">
        <v>222</v>
      </c>
      <c r="O7" s="17" t="s">
        <v>191</v>
      </c>
      <c r="Q7" s="17" t="s">
        <v>192</v>
      </c>
      <c r="S7" s="17" t="s">
        <v>148</v>
      </c>
      <c r="U7" s="17" t="s">
        <v>193</v>
      </c>
    </row>
    <row r="8" spans="1:21" ht="24">
      <c r="A8" s="2" t="s">
        <v>16</v>
      </c>
      <c r="C8" s="3">
        <v>0</v>
      </c>
      <c r="E8" s="3">
        <v>1640189326</v>
      </c>
      <c r="G8" s="3">
        <v>0</v>
      </c>
      <c r="I8" s="3">
        <v>1640189326</v>
      </c>
      <c r="K8" s="8">
        <f>I8/I21</f>
        <v>1.2151671399483045E-2</v>
      </c>
      <c r="M8" s="3">
        <v>0</v>
      </c>
      <c r="O8" s="3">
        <v>1696186409</v>
      </c>
      <c r="Q8" s="3">
        <v>41036965</v>
      </c>
      <c r="S8" s="3">
        <v>1737223374</v>
      </c>
      <c r="U8" s="8">
        <f>S8/S21</f>
        <v>7.8415516062604398E-3</v>
      </c>
    </row>
    <row r="9" spans="1:21" ht="24">
      <c r="A9" s="2" t="s">
        <v>17</v>
      </c>
      <c r="C9" s="3">
        <v>0</v>
      </c>
      <c r="E9" s="3">
        <v>2105062957</v>
      </c>
      <c r="G9" s="3">
        <v>0</v>
      </c>
      <c r="I9" s="3">
        <v>2105062957</v>
      </c>
      <c r="K9" s="8">
        <f>I9/I21</f>
        <v>1.559578087919352E-2</v>
      </c>
      <c r="M9" s="3">
        <v>0</v>
      </c>
      <c r="O9" s="3">
        <v>893930775</v>
      </c>
      <c r="Q9" s="3">
        <v>-48348</v>
      </c>
      <c r="S9" s="3">
        <v>893882427</v>
      </c>
      <c r="U9" s="8">
        <f>S9/S21</f>
        <v>4.034843927474021E-3</v>
      </c>
    </row>
    <row r="10" spans="1:21" ht="24">
      <c r="A10" s="2" t="s">
        <v>18</v>
      </c>
      <c r="C10" s="3">
        <v>0</v>
      </c>
      <c r="E10" s="3">
        <v>16781471080</v>
      </c>
      <c r="G10" s="3">
        <v>0</v>
      </c>
      <c r="I10" s="3">
        <v>16781471080</v>
      </c>
      <c r="K10" s="8">
        <f>I10/I21</f>
        <v>0.12432889236110529</v>
      </c>
      <c r="M10" s="3">
        <v>0</v>
      </c>
      <c r="O10" s="3">
        <v>50477936391</v>
      </c>
      <c r="Q10" s="3">
        <v>0</v>
      </c>
      <c r="S10" s="3">
        <v>50477936391</v>
      </c>
      <c r="U10" s="8">
        <f>S10/S21</f>
        <v>0.22784942288461191</v>
      </c>
    </row>
    <row r="11" spans="1:21" ht="24">
      <c r="A11" s="2" t="s">
        <v>19</v>
      </c>
      <c r="C11" s="3">
        <v>0</v>
      </c>
      <c r="E11" s="3">
        <v>3102728614</v>
      </c>
      <c r="G11" s="3">
        <v>0</v>
      </c>
      <c r="I11" s="3">
        <v>3102728614</v>
      </c>
      <c r="K11" s="8">
        <f>I11/I21</f>
        <v>2.2987186882291337E-2</v>
      </c>
      <c r="M11" s="3">
        <v>0</v>
      </c>
      <c r="O11" s="3">
        <v>1460885354</v>
      </c>
      <c r="Q11" s="3">
        <v>0</v>
      </c>
      <c r="S11" s="3">
        <v>1460885354</v>
      </c>
      <c r="U11" s="8">
        <f>S11/S21</f>
        <v>6.5942054808094301E-3</v>
      </c>
    </row>
    <row r="12" spans="1:21" ht="24">
      <c r="A12" s="2" t="s">
        <v>22</v>
      </c>
      <c r="C12" s="3">
        <v>581530400</v>
      </c>
      <c r="E12" s="3">
        <v>1093581217</v>
      </c>
      <c r="G12" s="3">
        <v>0</v>
      </c>
      <c r="I12" s="3">
        <f>C12+E12</f>
        <v>1675111617</v>
      </c>
      <c r="K12" s="8">
        <f>I12/I21</f>
        <v>1.2410400192569414E-2</v>
      </c>
      <c r="M12" s="3">
        <v>581530400</v>
      </c>
      <c r="O12" s="3">
        <v>2317198256</v>
      </c>
      <c r="Q12" s="3">
        <v>0</v>
      </c>
      <c r="S12" s="3">
        <f>M12+O12</f>
        <v>2898728656</v>
      </c>
      <c r="U12" s="8">
        <f>S12/S21</f>
        <v>1.3084402782488675E-2</v>
      </c>
    </row>
    <row r="13" spans="1:21" ht="24">
      <c r="A13" s="2" t="s">
        <v>20</v>
      </c>
      <c r="C13" s="3">
        <v>0</v>
      </c>
      <c r="E13" s="3">
        <v>-5865820</v>
      </c>
      <c r="G13" s="3">
        <v>0</v>
      </c>
      <c r="I13" s="3">
        <v>-5865820</v>
      </c>
      <c r="K13" s="8">
        <f>I13/I21</f>
        <v>-4.3458103280276824E-5</v>
      </c>
      <c r="M13" s="3">
        <v>0</v>
      </c>
      <c r="O13" s="3">
        <v>216526528</v>
      </c>
      <c r="Q13" s="3">
        <v>0</v>
      </c>
      <c r="S13" s="3">
        <v>216526528</v>
      </c>
      <c r="U13" s="8">
        <f>S13/S21</f>
        <v>9.7736650844556052E-4</v>
      </c>
    </row>
    <row r="14" spans="1:21" ht="24">
      <c r="A14" s="2" t="s">
        <v>29</v>
      </c>
      <c r="C14" s="3">
        <v>0</v>
      </c>
      <c r="E14" s="3">
        <v>-34826250</v>
      </c>
      <c r="G14" s="3">
        <v>0</v>
      </c>
      <c r="I14" s="3">
        <v>-34826250</v>
      </c>
      <c r="K14" s="8">
        <f>I14/I21</f>
        <v>-2.5801725408634103E-4</v>
      </c>
      <c r="M14" s="3">
        <v>0</v>
      </c>
      <c r="O14" s="3">
        <v>-34826250</v>
      </c>
      <c r="Q14" s="3">
        <v>0</v>
      </c>
      <c r="S14" s="3">
        <v>-34826250</v>
      </c>
      <c r="U14" s="8">
        <f>S14/S21</f>
        <v>-1.572001854883675E-4</v>
      </c>
    </row>
    <row r="15" spans="1:21" ht="24">
      <c r="A15" s="2" t="s">
        <v>30</v>
      </c>
      <c r="C15" s="3">
        <v>0</v>
      </c>
      <c r="E15" s="3">
        <v>2691605369</v>
      </c>
      <c r="G15" s="3">
        <v>0</v>
      </c>
      <c r="I15" s="3">
        <v>2691605369</v>
      </c>
      <c r="K15" s="8">
        <f>I15/I21</f>
        <v>1.9941297911587743E-2</v>
      </c>
      <c r="M15" s="3">
        <v>0</v>
      </c>
      <c r="O15" s="3">
        <v>2691605369</v>
      </c>
      <c r="Q15" s="3">
        <v>0</v>
      </c>
      <c r="S15" s="3">
        <v>2691605369</v>
      </c>
      <c r="U15" s="8">
        <f>S15/S21</f>
        <v>1.2149481016999702E-2</v>
      </c>
    </row>
    <row r="16" spans="1:21" ht="24">
      <c r="A16" s="2" t="s">
        <v>25</v>
      </c>
      <c r="C16" s="3">
        <v>0</v>
      </c>
      <c r="E16" s="3">
        <v>89759681179</v>
      </c>
      <c r="G16" s="3">
        <v>0</v>
      </c>
      <c r="I16" s="3">
        <v>89759681179</v>
      </c>
      <c r="K16" s="8">
        <f>I16/I21</f>
        <v>0.66500259044459287</v>
      </c>
      <c r="M16" s="3">
        <v>0</v>
      </c>
      <c r="O16" s="3">
        <v>137251128933</v>
      </c>
      <c r="Q16" s="3">
        <v>0</v>
      </c>
      <c r="S16" s="3">
        <v>137251128933</v>
      </c>
      <c r="U16" s="8">
        <f>S16/S21</f>
        <v>0.61952989273193193</v>
      </c>
    </row>
    <row r="17" spans="1:21" ht="24">
      <c r="A17" s="2" t="s">
        <v>23</v>
      </c>
      <c r="C17" s="3">
        <v>0</v>
      </c>
      <c r="E17" s="3">
        <v>3577655487</v>
      </c>
      <c r="G17" s="3">
        <v>0</v>
      </c>
      <c r="I17" s="3">
        <v>3577655487</v>
      </c>
      <c r="K17" s="8">
        <f>I17/I21</f>
        <v>2.6505777820542583E-2</v>
      </c>
      <c r="M17" s="3">
        <v>0</v>
      </c>
      <c r="O17" s="3">
        <v>9589856618</v>
      </c>
      <c r="Q17" s="3">
        <v>0</v>
      </c>
      <c r="S17" s="3">
        <v>9589856618</v>
      </c>
      <c r="U17" s="8">
        <f>S17/S21</f>
        <v>4.3287096347049962E-2</v>
      </c>
    </row>
    <row r="18" spans="1:21" ht="24">
      <c r="A18" s="2" t="s">
        <v>15</v>
      </c>
      <c r="C18" s="3">
        <v>0</v>
      </c>
      <c r="E18" s="3">
        <v>768586151</v>
      </c>
      <c r="G18" s="3">
        <v>0</v>
      </c>
      <c r="I18" s="3">
        <v>768586151</v>
      </c>
      <c r="K18" s="8">
        <f>I18/I21</f>
        <v>5.6942245636498294E-3</v>
      </c>
      <c r="M18" s="3">
        <v>0</v>
      </c>
      <c r="O18" s="3">
        <v>-875035767</v>
      </c>
      <c r="Q18" s="3">
        <v>0</v>
      </c>
      <c r="S18" s="3">
        <v>-875035767</v>
      </c>
      <c r="U18" s="8">
        <f>S18/S21</f>
        <v>-3.9497730844221222E-3</v>
      </c>
    </row>
    <row r="19" spans="1:21" ht="24">
      <c r="A19" s="2" t="s">
        <v>21</v>
      </c>
      <c r="C19" s="3">
        <v>0</v>
      </c>
      <c r="E19" s="3">
        <v>10268695103</v>
      </c>
      <c r="G19" s="3">
        <v>0</v>
      </c>
      <c r="I19" s="3">
        <v>10268695103</v>
      </c>
      <c r="K19" s="8">
        <f>I19/I21</f>
        <v>7.6077686042164069E-2</v>
      </c>
      <c r="M19" s="3">
        <v>0</v>
      </c>
      <c r="O19" s="3">
        <v>11749526707</v>
      </c>
      <c r="Q19" s="3">
        <v>0</v>
      </c>
      <c r="S19" s="3">
        <v>11749526707</v>
      </c>
      <c r="U19" s="8">
        <f>S19/S21</f>
        <v>5.3035505624088951E-2</v>
      </c>
    </row>
    <row r="20" spans="1:21" ht="24">
      <c r="A20" s="2" t="s">
        <v>24</v>
      </c>
      <c r="C20" s="3">
        <v>0</v>
      </c>
      <c r="E20" s="3">
        <v>2646343578</v>
      </c>
      <c r="G20" s="3">
        <v>0</v>
      </c>
      <c r="I20" s="3">
        <v>2646343578</v>
      </c>
      <c r="K20" s="8">
        <f>I20/I21</f>
        <v>1.9605966860186865E-2</v>
      </c>
      <c r="M20" s="3">
        <v>0</v>
      </c>
      <c r="O20" s="3">
        <v>3483330787</v>
      </c>
      <c r="Q20" s="3">
        <v>0</v>
      </c>
      <c r="S20" s="3">
        <v>3483330787</v>
      </c>
      <c r="U20" s="8">
        <f>S20/S21</f>
        <v>1.5723204359749936E-2</v>
      </c>
    </row>
    <row r="21" spans="1:21">
      <c r="A21" s="1" t="s">
        <v>34</v>
      </c>
      <c r="C21" s="4">
        <f>SUM(C8:C20)</f>
        <v>581530400</v>
      </c>
      <c r="E21" s="4">
        <f>SUM(E8:E20)</f>
        <v>134394907991</v>
      </c>
      <c r="G21" s="4">
        <f>SUM(G8:G20)</f>
        <v>0</v>
      </c>
      <c r="I21" s="4">
        <f>SUM(I8:I20)</f>
        <v>134976438391</v>
      </c>
      <c r="K21" s="12">
        <f>SUM(K8:K20)</f>
        <v>1</v>
      </c>
      <c r="M21" s="4">
        <f>SUM(M8:M20)</f>
        <v>581530400</v>
      </c>
      <c r="O21" s="4">
        <f>SUM(O8:O20)</f>
        <v>220918250110</v>
      </c>
      <c r="Q21" s="4">
        <f>SUM(Q8:Q20)</f>
        <v>40988617</v>
      </c>
      <c r="S21" s="4">
        <f>SUM(S8:S20)</f>
        <v>221540769127</v>
      </c>
      <c r="U21" s="12">
        <f>SUM(U8:U20)</f>
        <v>1</v>
      </c>
    </row>
  </sheetData>
  <mergeCells count="16">
    <mergeCell ref="A5:S5"/>
    <mergeCell ref="S7"/>
    <mergeCell ref="U7"/>
    <mergeCell ref="M6:U6"/>
    <mergeCell ref="A2:U2"/>
    <mergeCell ref="A3:U3"/>
    <mergeCell ref="A4:U4"/>
    <mergeCell ref="K7"/>
    <mergeCell ref="C6:K6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سهام</vt:lpstr>
      <vt:lpstr>واحدهای صندوق</vt:lpstr>
      <vt:lpstr>اوراق مشارکت</vt:lpstr>
      <vt:lpstr>تبعی</vt:lpstr>
      <vt:lpstr>تعدیل قیمت</vt:lpstr>
      <vt:lpstr>سپرده</vt:lpstr>
      <vt:lpstr>درآمدها</vt:lpstr>
      <vt:lpstr>سرمایه‌گذاری در سهام</vt:lpstr>
      <vt:lpstr>سرمایه‌گذاری در صندوق</vt:lpstr>
      <vt:lpstr>سرمایه‌گذاری در اوراق بهادار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2024-12-27T12:10:17Z</dcterms:modified>
</cp:coreProperties>
</file>